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0" windowWidth="7230" windowHeight="9405" tabRatio="726" activeTab="1"/>
  </bookViews>
  <sheets>
    <sheet name="fixtures" sheetId="1" r:id="rId1"/>
    <sheet name="league table" sheetId="2" r:id="rId2"/>
    <sheet name="team results" sheetId="3" r:id="rId3"/>
    <sheet name="2019-20 individual results" sheetId="4" r:id="rId4"/>
  </sheets>
  <definedNames>
    <definedName name="_xlnm.Print_Area" localSheetId="3">'2019-20 individual results'!$A$1:$L$151</definedName>
    <definedName name="_xlnm.Print_Area" localSheetId="1">'league table'!$A$1:$G$28</definedName>
    <definedName name="_xlnm.Print_Titles" localSheetId="3">'2019-20 individual results'!$11:$11</definedName>
  </definedNames>
  <calcPr fullCalcOnLoad="1"/>
</workbook>
</file>

<file path=xl/sharedStrings.xml><?xml version="1.0" encoding="utf-8"?>
<sst xmlns="http://schemas.openxmlformats.org/spreadsheetml/2006/main" count="937" uniqueCount="332">
  <si>
    <t>Pateley Social</t>
  </si>
  <si>
    <t>Darley</t>
  </si>
  <si>
    <t>Middlesmoor</t>
  </si>
  <si>
    <t>Lofthouse</t>
  </si>
  <si>
    <t>Hookstone</t>
  </si>
  <si>
    <t>Ripley 'A'</t>
  </si>
  <si>
    <t>Ripley 'C'</t>
  </si>
  <si>
    <t>Ripley 'B'</t>
  </si>
  <si>
    <t xml:space="preserve">Highest Break: </t>
  </si>
  <si>
    <t>Team</t>
  </si>
  <si>
    <t>Pl'd</t>
  </si>
  <si>
    <t>W</t>
  </si>
  <si>
    <t>L</t>
  </si>
  <si>
    <t>Pts</t>
  </si>
  <si>
    <t>Kirkby Malzeard*</t>
  </si>
  <si>
    <t>Birstwith 'B'*</t>
  </si>
  <si>
    <t>Hookstone*</t>
  </si>
  <si>
    <t>Darley*</t>
  </si>
  <si>
    <t>Birstwith 'A'*</t>
  </si>
  <si>
    <t>Ripley 'A'*</t>
  </si>
  <si>
    <t>Pateley Social*</t>
  </si>
  <si>
    <t>Middlesmoor*</t>
  </si>
  <si>
    <t>Ripley 'D'*</t>
  </si>
  <si>
    <t>Ripley 'C'*</t>
  </si>
  <si>
    <t>Ripley 'B'*</t>
  </si>
  <si>
    <t>Lofthouse*</t>
  </si>
  <si>
    <t>DATE</t>
  </si>
  <si>
    <t>Week No.</t>
  </si>
  <si>
    <t>Total points</t>
  </si>
  <si>
    <t>W3</t>
  </si>
  <si>
    <t>W5</t>
  </si>
  <si>
    <t>W4</t>
  </si>
  <si>
    <t>WIN TOTAL</t>
  </si>
  <si>
    <t>L2</t>
  </si>
  <si>
    <t>L1</t>
  </si>
  <si>
    <t>L0</t>
  </si>
  <si>
    <t>LOSE TOTAL</t>
  </si>
  <si>
    <t>BILLIARDS WEEKLY RESULTS BY TEAM</t>
  </si>
  <si>
    <t>Hamspthwaite</t>
  </si>
  <si>
    <t>Hampsthwaite 'A'</t>
  </si>
  <si>
    <t>Hampsthwaite 'B'</t>
  </si>
  <si>
    <t>TOTAL GAMES</t>
  </si>
  <si>
    <t>Pos.</t>
  </si>
  <si>
    <t>PTS</t>
  </si>
  <si>
    <t>Kirkby Malzeard 'A'</t>
  </si>
  <si>
    <t>Birstwith</t>
  </si>
  <si>
    <t xml:space="preserve">Birstwith </t>
  </si>
  <si>
    <t>Kirkby Malzeard 'B'</t>
  </si>
  <si>
    <t>Played</t>
  </si>
  <si>
    <t>Won</t>
  </si>
  <si>
    <t>Lost</t>
  </si>
  <si>
    <t>Capstick E</t>
  </si>
  <si>
    <t>Harrison M</t>
  </si>
  <si>
    <t>Portwood K</t>
  </si>
  <si>
    <t>Worsnop M</t>
  </si>
  <si>
    <t>Brockhill D</t>
  </si>
  <si>
    <t>Marriner T</t>
  </si>
  <si>
    <t>Pullan A</t>
  </si>
  <si>
    <t>Argent J</t>
  </si>
  <si>
    <t>Collett G</t>
  </si>
  <si>
    <t>Cowan D</t>
  </si>
  <si>
    <t>Hargreaves D</t>
  </si>
  <si>
    <t>Mckenzie-Shore P</t>
  </si>
  <si>
    <t>Houseman A</t>
  </si>
  <si>
    <t>Houseman E</t>
  </si>
  <si>
    <t>Johnstone P</t>
  </si>
  <si>
    <t>Bowen T</t>
  </si>
  <si>
    <t>Tattersall M</t>
  </si>
  <si>
    <t>Wells S</t>
  </si>
  <si>
    <t>Holgate M.</t>
  </si>
  <si>
    <t>Walker B.</t>
  </si>
  <si>
    <t>Wensley B.</t>
  </si>
  <si>
    <t>Binns B</t>
  </si>
  <si>
    <t>Cottrell N</t>
  </si>
  <si>
    <t>Firth B</t>
  </si>
  <si>
    <t>Raynerd B</t>
  </si>
  <si>
    <t>Downey P</t>
  </si>
  <si>
    <t>Downey R</t>
  </si>
  <si>
    <t>Glencorse W</t>
  </si>
  <si>
    <t>Harrison B</t>
  </si>
  <si>
    <t>Thomas J</t>
  </si>
  <si>
    <t>Chadwick P</t>
  </si>
  <si>
    <t>Chandler L</t>
  </si>
  <si>
    <t>Leggett J</t>
  </si>
  <si>
    <t>Ripley A</t>
  </si>
  <si>
    <t>Atkinson J Sn</t>
  </si>
  <si>
    <t>Diss J</t>
  </si>
  <si>
    <t>Frankland M</t>
  </si>
  <si>
    <t>Ripley B</t>
  </si>
  <si>
    <t>Davies M</t>
  </si>
  <si>
    <t>Simpson J</t>
  </si>
  <si>
    <t>Bellerby P</t>
  </si>
  <si>
    <t>Ripley C</t>
  </si>
  <si>
    <t>Herrington A</t>
  </si>
  <si>
    <t>Nelson B</t>
  </si>
  <si>
    <t>Agars K</t>
  </si>
  <si>
    <t xml:space="preserve">Baul P </t>
  </si>
  <si>
    <t>Hunt D</t>
  </si>
  <si>
    <t>Kippax S.</t>
  </si>
  <si>
    <t>% WON</t>
  </si>
  <si>
    <t>Turton P</t>
  </si>
  <si>
    <t>Bramley P</t>
  </si>
  <si>
    <t>Spence K</t>
  </si>
  <si>
    <t>Player</t>
  </si>
  <si>
    <t>Benson M</t>
  </si>
  <si>
    <t>Diff</t>
  </si>
  <si>
    <t>Dobson N</t>
  </si>
  <si>
    <t>Challis E</t>
  </si>
  <si>
    <t>Scott T</t>
  </si>
  <si>
    <t>Thompson D</t>
  </si>
  <si>
    <t>Shuttleworth R</t>
  </si>
  <si>
    <t>Varley A</t>
  </si>
  <si>
    <t>Dunn R</t>
  </si>
  <si>
    <t>Metcalfe R</t>
  </si>
  <si>
    <t>DRAW TOTAL</t>
  </si>
  <si>
    <t>D</t>
  </si>
  <si>
    <t>Barker S</t>
  </si>
  <si>
    <t>TO BE REVIEWED AT HALF-WAY STAGE, ALONG WITH EXISTING PLAYERS WHERE NECESSARY</t>
  </si>
  <si>
    <t>CHANGE</t>
  </si>
  <si>
    <t>McFarlane D</t>
  </si>
  <si>
    <t>http://www.markingtonleague.co.uk/index.html</t>
  </si>
  <si>
    <t>Buggy T</t>
  </si>
  <si>
    <t>Brownlee A</t>
  </si>
  <si>
    <t>Clifton A</t>
  </si>
  <si>
    <t>Bowdin J</t>
  </si>
  <si>
    <t>Hampsthwaite A</t>
  </si>
  <si>
    <t>Hampsthwaite B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</si>
  <si>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</si>
  <si>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</si>
  <si>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</si>
  <si>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</si>
  <si>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</si>
  <si>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</si>
  <si>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</si>
  <si>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</si>
  <si>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</si>
  <si>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</si>
  <si>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</si>
  <si>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</si>
  <si>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</si>
  <si>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</si>
  <si>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</si>
  <si>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</si>
  <si>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</si>
  <si>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</si>
  <si>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</si>
  <si>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</si>
  <si>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</si>
  <si>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</si>
  <si>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</si>
  <si>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</si>
  <si>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 xml:space="preserve">MARKINGTON &amp; DISTRICT BILLIARDS LEAGUE </t>
  </si>
  <si>
    <t>Benson L</t>
  </si>
  <si>
    <t>Snow A</t>
  </si>
  <si>
    <t>Drury B</t>
  </si>
  <si>
    <t>Smith M</t>
  </si>
  <si>
    <t>Biddulph T</t>
  </si>
  <si>
    <t>Hill B</t>
  </si>
  <si>
    <t>I Walker</t>
  </si>
  <si>
    <t>Binns T</t>
  </si>
  <si>
    <t>Grainge A</t>
  </si>
  <si>
    <t>Deacey C</t>
  </si>
  <si>
    <t>Forde D</t>
  </si>
  <si>
    <t>Challis B</t>
  </si>
  <si>
    <t>Ribeiro C</t>
  </si>
  <si>
    <t>Corfield I</t>
  </si>
  <si>
    <t>Hargreaves G</t>
  </si>
  <si>
    <t xml:space="preserve"> </t>
  </si>
  <si>
    <t>UNLESS OTHERWISE AGREED IN ADVANCE, INEXPERIENCED  PLAYERS TO PLAY OFF +25 ETC</t>
  </si>
  <si>
    <t>Lofthouse / Midd'</t>
  </si>
  <si>
    <t>?</t>
  </si>
  <si>
    <t>Hampsthwaite 'B' &amp; A</t>
  </si>
  <si>
    <t>Players playing more than once in a night will have their best result recorded for: most wins &amp; next years handicap.</t>
  </si>
  <si>
    <t>Hampsthwaite 'A' B</t>
  </si>
  <si>
    <t>Hampsthwaite 'A' &amp; B</t>
  </si>
  <si>
    <t xml:space="preserve">Darley </t>
  </si>
  <si>
    <t xml:space="preserve">Ripley 'B' </t>
  </si>
  <si>
    <t>Loft / Midd'</t>
  </si>
  <si>
    <t xml:space="preserve">MINIMUM HANDICAP -40; MAXIMUM HANDICAP +60 </t>
  </si>
  <si>
    <t>13 - 14</t>
  </si>
  <si>
    <t xml:space="preserve">Dixon R             </t>
  </si>
  <si>
    <t xml:space="preserve">Jauncey S          </t>
  </si>
  <si>
    <t xml:space="preserve">Wright D            </t>
  </si>
  <si>
    <t xml:space="preserve">Whitaker J        </t>
  </si>
  <si>
    <t>week</t>
  </si>
  <si>
    <t xml:space="preserve">Pateley Social </t>
  </si>
  <si>
    <t xml:space="preserve">Hampsthwaite 'A' </t>
  </si>
  <si>
    <t xml:space="preserve">Ripley 'A' </t>
  </si>
  <si>
    <t xml:space="preserve">Ripley 'C' </t>
  </si>
  <si>
    <t xml:space="preserve">Hampsthwaite 'B' </t>
  </si>
  <si>
    <t>MISSING RESULTS:</t>
  </si>
  <si>
    <t>14 - 15</t>
  </si>
  <si>
    <t>L'house &amp; Middl'moor</t>
  </si>
  <si>
    <t>Scoring between 138 &amp; 149 is counted as a 'no loss' game for the handicap calculations.</t>
  </si>
  <si>
    <t>The Handicaps are worked to the nearest  5 Int'</t>
  </si>
  <si>
    <t xml:space="preserve">Harrison J         </t>
  </si>
  <si>
    <t xml:space="preserve">Bellerby M        </t>
  </si>
  <si>
    <t>15 -16</t>
  </si>
  <si>
    <t xml:space="preserve">Harrison S          </t>
  </si>
  <si>
    <t xml:space="preserve">Hill A                  </t>
  </si>
  <si>
    <t xml:space="preserve">Stevens M         </t>
  </si>
  <si>
    <t>Ripley B &amp; C</t>
  </si>
  <si>
    <t>Wardman J</t>
  </si>
  <si>
    <r>
      <t xml:space="preserve">Hebdon J         </t>
    </r>
    <r>
      <rPr>
        <b/>
        <sz val="24"/>
        <color indexed="10"/>
        <rFont val="Arial"/>
        <family val="2"/>
      </rPr>
      <t xml:space="preserve"> </t>
    </r>
  </si>
  <si>
    <t>Brown T</t>
  </si>
  <si>
    <t xml:space="preserve">Allsop A             </t>
  </si>
  <si>
    <t>Ripley C &amp; B</t>
  </si>
  <si>
    <t>16 -17</t>
  </si>
  <si>
    <r>
      <t>Metcalfe C</t>
    </r>
    <r>
      <rPr>
        <b/>
        <sz val="24"/>
        <color indexed="10"/>
        <rFont val="Arial"/>
        <family val="2"/>
      </rPr>
      <t xml:space="preserve">  </t>
    </r>
    <r>
      <rPr>
        <b/>
        <sz val="24"/>
        <rFont val="Arial"/>
        <family val="2"/>
      </rPr>
      <t xml:space="preserve">     </t>
    </r>
  </si>
  <si>
    <t xml:space="preserve">Wilkinson R  </t>
  </si>
  <si>
    <t xml:space="preserve">Whitehead T      </t>
  </si>
  <si>
    <t xml:space="preserve">Morrell I              </t>
  </si>
  <si>
    <t xml:space="preserve">Brotherston I     </t>
  </si>
  <si>
    <t xml:space="preserve">Webber S      </t>
  </si>
  <si>
    <t xml:space="preserve">Hardcastle A             </t>
  </si>
  <si>
    <t xml:space="preserve">Course A        </t>
  </si>
  <si>
    <t>Ripley A+C</t>
  </si>
  <si>
    <t xml:space="preserve">Harrison F         </t>
  </si>
  <si>
    <t>Atkinson M</t>
  </si>
  <si>
    <t xml:space="preserve">Baul P     </t>
  </si>
  <si>
    <r>
      <t xml:space="preserve">* </t>
    </r>
    <r>
      <rPr>
        <b/>
        <sz val="10"/>
        <rFont val="Verdana"/>
        <family val="2"/>
      </rPr>
      <t>denotes point(s) deducted for incomplete scorecards.</t>
    </r>
  </si>
  <si>
    <t>17-18</t>
  </si>
  <si>
    <t xml:space="preserve">Kirkby Malzeard </t>
  </si>
  <si>
    <t>Kirkby Malzeard</t>
  </si>
  <si>
    <t xml:space="preserve">Nicholson J.   </t>
  </si>
  <si>
    <t xml:space="preserve">Bolland P.      </t>
  </si>
  <si>
    <t xml:space="preserve">Armitage P.     </t>
  </si>
  <si>
    <t xml:space="preserve">Wells S.       </t>
  </si>
  <si>
    <t>K.Malzeard</t>
  </si>
  <si>
    <t>Free Week</t>
  </si>
  <si>
    <t xml:space="preserve">  </t>
  </si>
  <si>
    <t>Week 25</t>
  </si>
  <si>
    <t>Week 26</t>
  </si>
  <si>
    <t>Week 27</t>
  </si>
  <si>
    <t>Week 28</t>
  </si>
  <si>
    <t>Stay at home this week.</t>
  </si>
  <si>
    <t xml:space="preserve">Wood J.      </t>
  </si>
  <si>
    <t>X</t>
  </si>
  <si>
    <t>Furniss S</t>
  </si>
  <si>
    <t xml:space="preserve">Ward A      </t>
  </si>
  <si>
    <t>18-19</t>
  </si>
  <si>
    <r>
      <t>Blackburn G</t>
    </r>
    <r>
      <rPr>
        <sz val="24"/>
        <color indexed="22"/>
        <rFont val="Arial"/>
        <family val="2"/>
      </rPr>
      <t>s</t>
    </r>
  </si>
  <si>
    <r>
      <t>Blackburn S</t>
    </r>
    <r>
      <rPr>
        <sz val="24"/>
        <color indexed="22"/>
        <rFont val="Arial"/>
        <family val="2"/>
      </rPr>
      <t>js</t>
    </r>
  </si>
  <si>
    <t xml:space="preserve">Brownlee A     </t>
  </si>
  <si>
    <t xml:space="preserve">Constantine M   </t>
  </si>
  <si>
    <t xml:space="preserve">Hardcastle A        </t>
  </si>
  <si>
    <t xml:space="preserve">Corfield I.   </t>
  </si>
  <si>
    <t>40 P Chadwick</t>
  </si>
  <si>
    <t xml:space="preserve">Grange S.         </t>
  </si>
  <si>
    <t>Metcalfe G</t>
  </si>
  <si>
    <t>Ripley B+ A</t>
  </si>
  <si>
    <t>19-20</t>
  </si>
  <si>
    <t xml:space="preserve">Collett A   </t>
  </si>
  <si>
    <t xml:space="preserve">Challis B. </t>
  </si>
  <si>
    <t xml:space="preserve">Challis E.          </t>
  </si>
  <si>
    <t xml:space="preserve">Cope J       </t>
  </si>
  <si>
    <t xml:space="preserve">Chadwick C        </t>
  </si>
  <si>
    <t xml:space="preserve">Davies C   </t>
  </si>
  <si>
    <t>Markington &amp; District Billiard League Fixtures 2019-20</t>
  </si>
  <si>
    <t xml:space="preserve">Wed. 4 September </t>
  </si>
  <si>
    <t>Wed. 11 September</t>
  </si>
  <si>
    <t>Wed. 18 September</t>
  </si>
  <si>
    <t>Wed. 25 September</t>
  </si>
  <si>
    <t>Wed. 2 October</t>
  </si>
  <si>
    <t>Wed. 16 October</t>
  </si>
  <si>
    <t>Wed. 30 October</t>
  </si>
  <si>
    <t>Wed. 6 November</t>
  </si>
  <si>
    <t>Wed. 13 November</t>
  </si>
  <si>
    <t>Wed. 20  November</t>
  </si>
  <si>
    <t>Wed. 27 November</t>
  </si>
  <si>
    <t>Wed. 4 December</t>
  </si>
  <si>
    <t>Wed. 18 December</t>
  </si>
  <si>
    <t>Wed. 8 January</t>
  </si>
  <si>
    <t>Wed. 15 January</t>
  </si>
  <si>
    <t>Wed. 22  January</t>
  </si>
  <si>
    <t>Wed. 29 January</t>
  </si>
  <si>
    <t>Wed. 5 February</t>
  </si>
  <si>
    <t>Wed. 19 February</t>
  </si>
  <si>
    <t>Wed. 26 February</t>
  </si>
  <si>
    <t>Wed. 4 March</t>
  </si>
  <si>
    <t>Wed. 11 March</t>
  </si>
  <si>
    <t>Wed. 18 March</t>
  </si>
  <si>
    <t>Wed. 25 March</t>
  </si>
  <si>
    <t>Wed. 1 April</t>
  </si>
  <si>
    <t>Markington &amp; District Billiard League 2019-20</t>
  </si>
  <si>
    <t>04/09/</t>
  </si>
  <si>
    <t>11/09/</t>
  </si>
  <si>
    <t>18/09/</t>
  </si>
  <si>
    <t>25/09/</t>
  </si>
  <si>
    <t>02/10/</t>
  </si>
  <si>
    <t>09/10/</t>
  </si>
  <si>
    <t>16/10/</t>
  </si>
  <si>
    <t>23/10/</t>
  </si>
  <si>
    <t>30/10/</t>
  </si>
  <si>
    <t>06/11/</t>
  </si>
  <si>
    <t>13/11/</t>
  </si>
  <si>
    <t>20/11/</t>
  </si>
  <si>
    <t>27/11/</t>
  </si>
  <si>
    <t>04/12/</t>
  </si>
  <si>
    <t>18/12/</t>
  </si>
  <si>
    <t>08/01/</t>
  </si>
  <si>
    <t>15/01/</t>
  </si>
  <si>
    <t>22/01/</t>
  </si>
  <si>
    <t>29/01/</t>
  </si>
  <si>
    <t>05/02/</t>
  </si>
  <si>
    <t>19/02/</t>
  </si>
  <si>
    <t>26/02/</t>
  </si>
  <si>
    <t>04/03/</t>
  </si>
  <si>
    <t>11/03/</t>
  </si>
  <si>
    <t>18/03/</t>
  </si>
  <si>
    <t>25/03/</t>
  </si>
  <si>
    <t>01/04/</t>
  </si>
  <si>
    <t>Wednesday 11 December 2019 - Individual Knock-out First round.</t>
  </si>
  <si>
    <t>Wednesday 12 February 2020 - Individual Knock-out Second round.</t>
  </si>
  <si>
    <t>Wednesday 01 April 2020 - Individual Quarter Final/Semi-Final</t>
  </si>
  <si>
    <t>Wednesday 08 April 2020 - Individual Knock-out Final - Ripley Star Club</t>
  </si>
  <si>
    <t>Tuesday 5th May 2029 - AGM &amp; Presentations - Ripley Star Club 8PM</t>
  </si>
  <si>
    <t>2019-20 INDIVIDUAL HANDICAPS</t>
  </si>
  <si>
    <t>Thompson D      N.P.</t>
  </si>
  <si>
    <t xml:space="preserve">Atkinson J </t>
  </si>
  <si>
    <t>Wed. 9 October</t>
  </si>
  <si>
    <t>62 J.Atkinson</t>
  </si>
  <si>
    <t>Wed. 23 October</t>
  </si>
  <si>
    <t>42 G.Collett</t>
  </si>
  <si>
    <t>(49)G.Collett</t>
  </si>
  <si>
    <t>41 M.Harrison</t>
  </si>
  <si>
    <t>Hampsthwaite  B</t>
  </si>
  <si>
    <t>45 C.Metcalfe 44 M.Davies</t>
  </si>
  <si>
    <t xml:space="preserve">Berry G     N.P.     </t>
  </si>
  <si>
    <t>40 J.Atkinson</t>
  </si>
  <si>
    <t>Langstreth C.    N.P.</t>
  </si>
  <si>
    <t>Final League Table   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</si>
</sst>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[$€-2]\ #,##0.00_);[Red]\([$€-2]\ #,##0.00\)"/>
    <numFmt numFmtId="169" formatCode="d/mmm"/>
    <numFmt numFmtId="170" formatCode="d\-mmm"/>
    <numFmt numFmtId="171" formatCode="0;[Red]0"/>
    <numFmt numFmtId="172" formatCode="0.0"/>
    <numFmt numFmtId="173" formatCode="mmm\-yyyy"/>
    <numFmt numFmtId="174" formatCode="[$-809]dd\ mmmm\ yyyy"/>
    <numFmt numFmtId="175" formatCode="dd/mm/yyyy;@"/>
  </numFmts>
  <fonts count="6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8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color indexed="8"/>
      <name val="Verdana"/>
      <family val="2"/>
    </font>
    <font>
      <b/>
      <sz val="13.5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b/>
      <sz val="14"/>
      <color indexed="17"/>
      <name val="Verdana"/>
      <family val="2"/>
    </font>
    <font>
      <sz val="14"/>
      <name val="Arial"/>
      <family val="0"/>
    </font>
    <font>
      <b/>
      <sz val="14"/>
      <color indexed="10"/>
      <name val="Verdana"/>
      <family val="2"/>
    </font>
    <font>
      <sz val="16"/>
      <name val="Arial"/>
      <family val="0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b/>
      <u val="single"/>
      <sz val="13.5"/>
      <color indexed="63"/>
      <name val="Verdana"/>
      <family val="2"/>
    </font>
    <font>
      <b/>
      <sz val="10"/>
      <color indexed="63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17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22"/>
      <name val="Arial"/>
      <family val="2"/>
    </font>
    <font>
      <b/>
      <sz val="20"/>
      <color indexed="23"/>
      <name val="Arial"/>
      <family val="2"/>
    </font>
    <font>
      <b/>
      <sz val="22"/>
      <name val="Arial"/>
      <family val="2"/>
    </font>
    <font>
      <b/>
      <sz val="20"/>
      <color indexed="17"/>
      <name val="Arial"/>
      <family val="2"/>
    </font>
    <font>
      <b/>
      <sz val="24"/>
      <name val="Arial"/>
      <family val="2"/>
    </font>
    <font>
      <b/>
      <sz val="14"/>
      <color indexed="12"/>
      <name val="Arial"/>
      <family val="2"/>
    </font>
    <font>
      <sz val="36"/>
      <name val="Arial"/>
      <family val="0"/>
    </font>
    <font>
      <b/>
      <sz val="36"/>
      <name val="Verdana"/>
      <family val="2"/>
    </font>
    <font>
      <sz val="22"/>
      <name val="Arial"/>
      <family val="2"/>
    </font>
    <font>
      <b/>
      <sz val="22"/>
      <color indexed="23"/>
      <name val="Arial"/>
      <family val="2"/>
    </font>
    <font>
      <b/>
      <sz val="22"/>
      <color indexed="22"/>
      <name val="Arial"/>
      <family val="2"/>
    </font>
    <font>
      <b/>
      <sz val="26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22"/>
      <name val="Arial"/>
      <family val="2"/>
    </font>
    <font>
      <b/>
      <sz val="32"/>
      <color indexed="22"/>
      <name val="Arial"/>
      <family val="2"/>
    </font>
    <font>
      <b/>
      <sz val="18"/>
      <color indexed="22"/>
      <name val="Arial"/>
      <family val="2"/>
    </font>
    <font>
      <b/>
      <sz val="16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22"/>
      <name val="Arial"/>
      <family val="2"/>
    </font>
    <font>
      <b/>
      <sz val="14"/>
      <color indexed="22"/>
      <name val="Verdana"/>
      <family val="2"/>
    </font>
    <font>
      <b/>
      <sz val="36"/>
      <color indexed="22"/>
      <name val="Arial"/>
      <family val="2"/>
    </font>
    <font>
      <sz val="8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name val="Arial"/>
      <family val="0"/>
    </font>
    <font>
      <sz val="24"/>
      <color indexed="22"/>
      <name val="Arial"/>
      <family val="2"/>
    </font>
    <font>
      <b/>
      <sz val="24"/>
      <color indexed="8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0" fontId="9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45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45"/>
    </xf>
    <xf numFmtId="0" fontId="16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2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textRotation="90"/>
    </xf>
    <xf numFmtId="15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textRotation="45"/>
    </xf>
    <xf numFmtId="0" fontId="1" fillId="0" borderId="0" xfId="0" applyFont="1" applyFill="1" applyBorder="1" applyAlignment="1">
      <alignment textRotation="45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23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1" fillId="0" borderId="0" xfId="0" applyFont="1" applyFill="1" applyAlignment="1">
      <alignment/>
    </xf>
    <xf numFmtId="1" fontId="5" fillId="4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167" fontId="36" fillId="0" borderId="3" xfId="0" applyNumberFormat="1" applyFont="1" applyFill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7" fontId="28" fillId="4" borderId="3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1" fillId="2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0" borderId="1" xfId="0" applyFill="1" applyBorder="1" applyAlignment="1">
      <alignment wrapText="1"/>
    </xf>
    <xf numFmtId="1" fontId="29" fillId="2" borderId="0" xfId="0" applyNumberFormat="1" applyFont="1" applyFill="1" applyBorder="1" applyAlignment="1">
      <alignment/>
    </xf>
    <xf numFmtId="1" fontId="34" fillId="2" borderId="0" xfId="0" applyNumberFormat="1" applyFont="1" applyFill="1" applyBorder="1" applyAlignment="1">
      <alignment/>
    </xf>
    <xf numFmtId="1" fontId="31" fillId="2" borderId="0" xfId="0" applyNumberFormat="1" applyFont="1" applyFill="1" applyBorder="1" applyAlignment="1">
      <alignment/>
    </xf>
    <xf numFmtId="1" fontId="29" fillId="4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4" xfId="0" applyFont="1" applyFill="1" applyBorder="1" applyAlignment="1">
      <alignment/>
    </xf>
    <xf numFmtId="0" fontId="2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1" fontId="29" fillId="2" borderId="0" xfId="0" applyNumberFormat="1" applyFont="1" applyFill="1" applyBorder="1" applyAlignment="1">
      <alignment horizontal="left"/>
    </xf>
    <xf numFmtId="0" fontId="39" fillId="2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0" fontId="35" fillId="4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1" fontId="41" fillId="2" borderId="0" xfId="0" applyNumberFormat="1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35" fillId="2" borderId="0" xfId="0" applyFont="1" applyFill="1" applyAlignment="1">
      <alignment/>
    </xf>
    <xf numFmtId="0" fontId="35" fillId="2" borderId="0" xfId="0" applyFont="1" applyFill="1" applyAlignment="1">
      <alignment horizontal="center"/>
    </xf>
    <xf numFmtId="1" fontId="42" fillId="2" borderId="0" xfId="0" applyNumberFormat="1" applyFont="1" applyFill="1" applyBorder="1" applyAlignment="1">
      <alignment/>
    </xf>
    <xf numFmtId="0" fontId="43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1" fontId="35" fillId="2" borderId="0" xfId="0" applyNumberFormat="1" applyFont="1" applyFill="1" applyBorder="1" applyAlignment="1">
      <alignment horizontal="center"/>
    </xf>
    <xf numFmtId="1" fontId="35" fillId="4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4" xfId="0" applyFont="1" applyFill="1" applyBorder="1" applyAlignment="1">
      <alignment/>
    </xf>
    <xf numFmtId="0" fontId="35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1" fontId="29" fillId="2" borderId="0" xfId="0" applyNumberFormat="1" applyFont="1" applyFill="1" applyBorder="1" applyAlignment="1">
      <alignment horizontal="center"/>
    </xf>
    <xf numFmtId="167" fontId="44" fillId="0" borderId="3" xfId="0" applyNumberFormat="1" applyFont="1" applyFill="1" applyBorder="1" applyAlignment="1">
      <alignment/>
    </xf>
    <xf numFmtId="167" fontId="31" fillId="0" borderId="3" xfId="0" applyNumberFormat="1" applyFont="1" applyBorder="1" applyAlignment="1">
      <alignment horizontal="center"/>
    </xf>
    <xf numFmtId="1" fontId="31" fillId="0" borderId="3" xfId="0" applyNumberFormat="1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1" fontId="31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0" fontId="35" fillId="0" borderId="0" xfId="0" applyFont="1" applyFill="1" applyAlignment="1">
      <alignment horizontal="center"/>
    </xf>
    <xf numFmtId="175" fontId="37" fillId="0" borderId="3" xfId="0" applyNumberFormat="1" applyFont="1" applyFill="1" applyBorder="1" applyAlignment="1">
      <alignment horizontal="center" textRotation="90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5" fillId="2" borderId="0" xfId="0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7" fillId="0" borderId="5" xfId="0" applyFont="1" applyFill="1" applyBorder="1" applyAlignment="1">
      <alignment/>
    </xf>
    <xf numFmtId="0" fontId="31" fillId="0" borderId="5" xfId="0" applyFont="1" applyFill="1" applyBorder="1" applyAlignment="1">
      <alignment horizontal="center"/>
    </xf>
    <xf numFmtId="1" fontId="31" fillId="0" borderId="5" xfId="0" applyNumberFormat="1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7" fillId="0" borderId="5" xfId="0" applyFont="1" applyFill="1" applyBorder="1" applyAlignment="1">
      <alignment/>
    </xf>
    <xf numFmtId="0" fontId="33" fillId="0" borderId="5" xfId="0" applyFont="1" applyFill="1" applyBorder="1" applyAlignment="1">
      <alignment horizontal="center"/>
    </xf>
    <xf numFmtId="1" fontId="33" fillId="0" borderId="5" xfId="0" applyNumberFormat="1" applyFont="1" applyFill="1" applyBorder="1" applyAlignment="1">
      <alignment horizontal="center"/>
    </xf>
    <xf numFmtId="0" fontId="48" fillId="2" borderId="5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0" fontId="51" fillId="0" borderId="5" xfId="0" applyFont="1" applyFill="1" applyBorder="1" applyAlignment="1">
      <alignment/>
    </xf>
    <xf numFmtId="0" fontId="52" fillId="0" borderId="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2" fillId="0" borderId="0" xfId="2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textRotation="45"/>
    </xf>
    <xf numFmtId="0" fontId="0" fillId="0" borderId="0" xfId="0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6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textRotation="45"/>
    </xf>
    <xf numFmtId="0" fontId="53" fillId="0" borderId="1" xfId="0" applyFont="1" applyFill="1" applyBorder="1" applyAlignment="1">
      <alignment horizontal="center" textRotation="90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1" fontId="31" fillId="2" borderId="0" xfId="0" applyNumberFormat="1" applyFont="1" applyFill="1" applyBorder="1" applyAlignment="1">
      <alignment horizontal="center"/>
    </xf>
    <xf numFmtId="1" fontId="32" fillId="2" borderId="0" xfId="0" applyNumberFormat="1" applyFont="1" applyFill="1" applyAlignment="1">
      <alignment horizontal="center"/>
    </xf>
    <xf numFmtId="1" fontId="32" fillId="2" borderId="0" xfId="0" applyNumberFormat="1" applyFont="1" applyFill="1" applyBorder="1" applyAlignment="1">
      <alignment horizontal="center"/>
    </xf>
    <xf numFmtId="1" fontId="31" fillId="2" borderId="0" xfId="0" applyNumberFormat="1" applyFont="1" applyFill="1" applyAlignment="1">
      <alignment horizontal="center"/>
    </xf>
    <xf numFmtId="0" fontId="33" fillId="0" borderId="0" xfId="0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2" borderId="0" xfId="0" applyNumberFormat="1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" fontId="35" fillId="2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/>
    </xf>
    <xf numFmtId="0" fontId="37" fillId="0" borderId="7" xfId="0" applyFont="1" applyFill="1" applyBorder="1" applyAlignment="1">
      <alignment/>
    </xf>
    <xf numFmtId="0" fontId="31" fillId="0" borderId="7" xfId="0" applyFont="1" applyFill="1" applyBorder="1" applyAlignment="1">
      <alignment horizontal="center"/>
    </xf>
    <xf numFmtId="1" fontId="31" fillId="0" borderId="7" xfId="0" applyNumberFormat="1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49" fillId="4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7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 wrapText="1"/>
    </xf>
    <xf numFmtId="0" fontId="57" fillId="2" borderId="0" xfId="0" applyFont="1" applyFill="1" applyBorder="1" applyAlignment="1">
      <alignment horizontal="right" wrapText="1"/>
    </xf>
    <xf numFmtId="0" fontId="58" fillId="2" borderId="0" xfId="0" applyFont="1" applyFill="1" applyBorder="1" applyAlignment="1">
      <alignment horizontal="center" wrapText="1"/>
    </xf>
    <xf numFmtId="0" fontId="57" fillId="2" borderId="0" xfId="0" applyFont="1" applyFill="1" applyBorder="1" applyAlignment="1">
      <alignment horizontal="left" wrapText="1"/>
    </xf>
    <xf numFmtId="16" fontId="1" fillId="0" borderId="2" xfId="0" applyNumberFormat="1" applyFont="1" applyBorder="1" applyAlignment="1">
      <alignment horizontal="center"/>
    </xf>
    <xf numFmtId="0" fontId="49" fillId="4" borderId="5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7" fillId="0" borderId="7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5" fontId="37" fillId="0" borderId="3" xfId="0" applyNumberFormat="1" applyFont="1" applyFill="1" applyBorder="1" applyAlignment="1">
      <alignment horizontal="center" textRotation="90"/>
    </xf>
    <xf numFmtId="16" fontId="37" fillId="0" borderId="3" xfId="0" applyNumberFormat="1" applyFont="1" applyFill="1" applyBorder="1" applyAlignment="1">
      <alignment horizontal="center" textRotation="90"/>
    </xf>
    <xf numFmtId="0" fontId="45" fillId="0" borderId="0" xfId="0" applyFont="1" applyFill="1" applyBorder="1" applyAlignment="1">
      <alignment/>
    </xf>
    <xf numFmtId="0" fontId="35" fillId="5" borderId="0" xfId="0" applyFont="1" applyFill="1" applyBorder="1" applyAlignment="1">
      <alignment/>
    </xf>
    <xf numFmtId="175" fontId="37" fillId="5" borderId="3" xfId="0" applyNumberFormat="1" applyFont="1" applyFill="1" applyBorder="1" applyAlignment="1">
      <alignment horizontal="center" textRotation="90"/>
    </xf>
    <xf numFmtId="0" fontId="50" fillId="5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50" fillId="5" borderId="5" xfId="0" applyFont="1" applyFill="1" applyBorder="1" applyAlignment="1">
      <alignment horizontal="center"/>
    </xf>
    <xf numFmtId="0" fontId="29" fillId="5" borderId="0" xfId="0" applyFont="1" applyFill="1" applyBorder="1" applyAlignment="1">
      <alignment/>
    </xf>
    <xf numFmtId="0" fontId="26" fillId="5" borderId="0" xfId="0" applyFont="1" applyFill="1" applyBorder="1" applyAlignment="1">
      <alignment/>
    </xf>
    <xf numFmtId="0" fontId="26" fillId="5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3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 wrapText="1"/>
    </xf>
    <xf numFmtId="0" fontId="6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left" wrapText="1"/>
    </xf>
    <xf numFmtId="0" fontId="55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2" fillId="0" borderId="8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2" fillId="0" borderId="0" xfId="2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4"/>
  <sheetViews>
    <sheetView showGridLines="0" view="pageBreakPreview" zoomScale="85" zoomScaleNormal="85" zoomScaleSheetLayoutView="85" workbookViewId="0" topLeftCell="A127">
      <selection activeCell="H135" sqref="H135"/>
    </sheetView>
  </sheetViews>
  <sheetFormatPr defaultColWidth="9.140625" defaultRowHeight="19.5" customHeight="1"/>
  <cols>
    <col min="1" max="1" width="15.7109375" style="203" customWidth="1"/>
    <col min="2" max="3" width="5.7109375" style="7" customWidth="1"/>
    <col min="4" max="4" width="15.7109375" style="191" customWidth="1"/>
    <col min="5" max="5" width="9.00390625" style="7" customWidth="1"/>
    <col min="6" max="6" width="15.7109375" style="186" customWidth="1"/>
    <col min="7" max="8" width="5.7109375" style="7" customWidth="1"/>
    <col min="9" max="9" width="15.7109375" style="191" customWidth="1"/>
    <col min="10" max="10" width="3.421875" style="7" customWidth="1"/>
    <col min="11" max="11" width="9.140625" style="13" hidden="1" customWidth="1"/>
    <col min="12" max="12" width="12.140625" style="13" hidden="1" customWidth="1"/>
    <col min="13" max="14" width="12.00390625" style="13" hidden="1" customWidth="1"/>
    <col min="15" max="15" width="9.140625" style="13" hidden="1" customWidth="1"/>
    <col min="16" max="16" width="11.140625" style="13" hidden="1" customWidth="1"/>
    <col min="17" max="25" width="9.140625" style="13" hidden="1" customWidth="1"/>
    <col min="26" max="28" width="7.140625" style="7" hidden="1" customWidth="1"/>
    <col min="29" max="29" width="18.421875" style="2" hidden="1" customWidth="1"/>
    <col min="30" max="30" width="8.28125" style="7" hidden="1" customWidth="1"/>
    <col min="31" max="31" width="8.28125" style="2" hidden="1" customWidth="1"/>
    <col min="32" max="32" width="8.28125" style="7" hidden="1" customWidth="1"/>
    <col min="33" max="33" width="7.8515625" style="2" hidden="1" customWidth="1"/>
    <col min="34" max="34" width="9.140625" style="6" hidden="1" customWidth="1"/>
    <col min="35" max="35" width="9.140625" style="2" hidden="1" customWidth="1"/>
    <col min="36" max="16384" width="9.140625" style="7" hidden="1" customWidth="1"/>
  </cols>
  <sheetData>
    <row r="1" spans="1:35" ht="19.5" customHeight="1">
      <c r="A1" s="201" t="s">
        <v>258</v>
      </c>
      <c r="B1" s="69"/>
      <c r="C1" s="69"/>
      <c r="D1" s="190"/>
      <c r="E1" s="69"/>
      <c r="F1" s="185"/>
      <c r="G1" s="69"/>
      <c r="H1" s="69"/>
      <c r="I1" s="190"/>
      <c r="AC1" s="50"/>
      <c r="AE1" s="50"/>
      <c r="AG1" s="50"/>
      <c r="AI1" s="50"/>
    </row>
    <row r="2" spans="1:35" ht="19.5" customHeight="1">
      <c r="A2" s="202"/>
      <c r="B2" s="69"/>
      <c r="C2" s="69"/>
      <c r="D2" s="190"/>
      <c r="E2" s="68"/>
      <c r="F2" s="185"/>
      <c r="G2" s="69"/>
      <c r="H2" s="69"/>
      <c r="I2" s="190"/>
      <c r="AC2" s="50"/>
      <c r="AE2" s="50"/>
      <c r="AG2" s="50"/>
      <c r="AI2" s="50"/>
    </row>
    <row r="3" spans="29:35" ht="20.25" customHeight="1">
      <c r="AC3" s="50"/>
      <c r="AE3" s="50"/>
      <c r="AG3" s="50"/>
      <c r="AI3" s="50"/>
    </row>
    <row r="4" spans="1:35" ht="19.5" customHeight="1">
      <c r="A4" s="288" t="s">
        <v>312</v>
      </c>
      <c r="B4" s="288"/>
      <c r="C4" s="288"/>
      <c r="D4" s="288"/>
      <c r="E4" s="288"/>
      <c r="F4" s="288"/>
      <c r="G4" s="288"/>
      <c r="H4" s="288"/>
      <c r="I4" s="288"/>
      <c r="AC4" s="50"/>
      <c r="AE4" s="50"/>
      <c r="AG4" s="50"/>
      <c r="AI4" s="50"/>
    </row>
    <row r="5" spans="1:35" ht="19.5" customHeight="1">
      <c r="A5" s="204" t="s">
        <v>313</v>
      </c>
      <c r="B5" s="70"/>
      <c r="C5" s="70"/>
      <c r="D5" s="192"/>
      <c r="E5" s="70"/>
      <c r="F5" s="70"/>
      <c r="G5" s="70"/>
      <c r="H5" s="70"/>
      <c r="I5" s="192"/>
      <c r="AC5" s="50"/>
      <c r="AE5" s="50"/>
      <c r="AG5" s="50"/>
      <c r="AI5" s="50"/>
    </row>
    <row r="6" spans="1:35" ht="19.5" customHeight="1">
      <c r="A6" s="204" t="s">
        <v>314</v>
      </c>
      <c r="B6" s="70"/>
      <c r="C6" s="70"/>
      <c r="D6" s="192"/>
      <c r="E6" s="70"/>
      <c r="F6" s="70"/>
      <c r="G6" s="70"/>
      <c r="H6" s="70"/>
      <c r="I6" s="192"/>
      <c r="AC6" s="50"/>
      <c r="AE6" s="50"/>
      <c r="AG6" s="50"/>
      <c r="AI6" s="50"/>
    </row>
    <row r="7" spans="1:35" ht="19.5" customHeight="1">
      <c r="A7" s="204" t="s">
        <v>315</v>
      </c>
      <c r="B7" s="70"/>
      <c r="C7" s="70"/>
      <c r="D7" s="192"/>
      <c r="E7" s="70"/>
      <c r="F7" s="70"/>
      <c r="G7" s="70"/>
      <c r="H7" s="70"/>
      <c r="I7" s="192"/>
      <c r="AC7" s="50"/>
      <c r="AE7" s="50"/>
      <c r="AG7" s="50"/>
      <c r="AI7" s="50"/>
    </row>
    <row r="8" spans="1:9" ht="19.5" customHeight="1">
      <c r="A8" s="204"/>
      <c r="B8" s="70"/>
      <c r="C8" s="70"/>
      <c r="D8" s="192"/>
      <c r="E8" s="70"/>
      <c r="F8" s="70"/>
      <c r="G8" s="70"/>
      <c r="H8" s="70"/>
      <c r="I8" s="192"/>
    </row>
    <row r="9" spans="1:9" ht="19.5" customHeight="1">
      <c r="A9" s="204" t="s">
        <v>167</v>
      </c>
      <c r="B9" s="70"/>
      <c r="C9" s="70"/>
      <c r="D9" s="192"/>
      <c r="E9" s="70"/>
      <c r="F9" s="70"/>
      <c r="G9" s="70"/>
      <c r="H9" s="70"/>
      <c r="I9" s="192"/>
    </row>
    <row r="10" spans="1:9" ht="25.5" customHeight="1">
      <c r="A10" s="204" t="s">
        <v>316</v>
      </c>
      <c r="B10" s="70"/>
      <c r="C10" s="70"/>
      <c r="D10" s="192"/>
      <c r="E10" s="70"/>
      <c r="F10" s="70"/>
      <c r="G10" s="70"/>
      <c r="H10" s="70"/>
      <c r="I10" s="192"/>
    </row>
    <row r="11" spans="1:9" ht="19.5" customHeight="1">
      <c r="A11" s="204"/>
      <c r="B11" s="27"/>
      <c r="D11" s="193"/>
      <c r="E11" s="49"/>
      <c r="F11" s="49"/>
      <c r="G11" s="49"/>
      <c r="H11" s="49"/>
      <c r="I11" s="198"/>
    </row>
    <row r="12" spans="1:6" ht="19.5" customHeight="1">
      <c r="A12" s="203" t="s">
        <v>127</v>
      </c>
      <c r="F12" s="186" t="s">
        <v>128</v>
      </c>
    </row>
    <row r="13" spans="1:9" ht="19.5" customHeight="1">
      <c r="A13" s="282" t="s">
        <v>259</v>
      </c>
      <c r="B13" s="282"/>
      <c r="C13" s="282"/>
      <c r="D13" s="282"/>
      <c r="E13" s="8"/>
      <c r="F13" s="282" t="s">
        <v>260</v>
      </c>
      <c r="G13" s="282"/>
      <c r="H13" s="282"/>
      <c r="I13" s="282"/>
    </row>
    <row r="14" spans="1:9" ht="19.5" customHeight="1">
      <c r="A14" s="217" t="s">
        <v>45</v>
      </c>
      <c r="B14" s="217">
        <v>4</v>
      </c>
      <c r="C14" s="232">
        <v>1</v>
      </c>
      <c r="D14" s="217" t="s">
        <v>228</v>
      </c>
      <c r="E14" s="15"/>
      <c r="F14" s="217" t="s">
        <v>228</v>
      </c>
      <c r="G14" s="217">
        <v>3</v>
      </c>
      <c r="H14" s="217">
        <v>2</v>
      </c>
      <c r="I14" s="217" t="s">
        <v>125</v>
      </c>
    </row>
    <row r="15" spans="1:9" ht="19.5" customHeight="1">
      <c r="A15" s="217" t="s">
        <v>125</v>
      </c>
      <c r="B15" s="217">
        <v>0</v>
      </c>
      <c r="C15" s="217">
        <v>5</v>
      </c>
      <c r="D15" s="217" t="s">
        <v>126</v>
      </c>
      <c r="E15" s="15"/>
      <c r="F15" s="217" t="s">
        <v>126</v>
      </c>
      <c r="G15" s="217">
        <v>1</v>
      </c>
      <c r="H15" s="217">
        <v>4</v>
      </c>
      <c r="I15" s="217" t="s">
        <v>84</v>
      </c>
    </row>
    <row r="16" spans="1:9" ht="19.5" customHeight="1">
      <c r="A16" s="217" t="s">
        <v>0</v>
      </c>
      <c r="B16" s="233">
        <v>3</v>
      </c>
      <c r="C16" s="232">
        <v>2</v>
      </c>
      <c r="D16" s="217" t="s">
        <v>1</v>
      </c>
      <c r="E16" s="15"/>
      <c r="F16" s="217" t="s">
        <v>92</v>
      </c>
      <c r="G16" s="217">
        <v>0</v>
      </c>
      <c r="H16" s="217">
        <v>5</v>
      </c>
      <c r="I16" s="217" t="s">
        <v>0</v>
      </c>
    </row>
    <row r="17" spans="1:9" ht="19.5" customHeight="1">
      <c r="A17" s="217" t="s">
        <v>84</v>
      </c>
      <c r="B17" s="217">
        <v>3</v>
      </c>
      <c r="C17" s="217">
        <v>2</v>
      </c>
      <c r="D17" s="217" t="s">
        <v>92</v>
      </c>
      <c r="E17" s="15"/>
      <c r="F17" s="217" t="s">
        <v>1</v>
      </c>
      <c r="G17" s="217">
        <v>1</v>
      </c>
      <c r="H17" s="217">
        <v>4</v>
      </c>
      <c r="I17" s="217" t="s">
        <v>88</v>
      </c>
    </row>
    <row r="18" spans="1:9" ht="19.5" customHeight="1">
      <c r="A18" s="217" t="s">
        <v>88</v>
      </c>
      <c r="B18" s="217" t="s">
        <v>237</v>
      </c>
      <c r="C18" s="217" t="s">
        <v>237</v>
      </c>
      <c r="D18" s="217" t="s">
        <v>229</v>
      </c>
      <c r="E18" s="15"/>
      <c r="F18" s="217" t="s">
        <v>45</v>
      </c>
      <c r="G18" s="217" t="s">
        <v>237</v>
      </c>
      <c r="H18" s="217" t="s">
        <v>237</v>
      </c>
      <c r="I18" s="217" t="s">
        <v>229</v>
      </c>
    </row>
    <row r="19" spans="1:9" ht="19.5" customHeight="1">
      <c r="A19" s="217"/>
      <c r="B19" s="217"/>
      <c r="C19" s="217"/>
      <c r="D19" s="217"/>
      <c r="E19" s="15"/>
      <c r="F19" s="217"/>
      <c r="G19" s="217"/>
      <c r="H19" s="217"/>
      <c r="I19" s="217"/>
    </row>
    <row r="20" spans="1:9" ht="24.75" customHeight="1">
      <c r="A20" s="189" t="s">
        <v>8</v>
      </c>
      <c r="B20" s="283" t="s">
        <v>247</v>
      </c>
      <c r="C20" s="283"/>
      <c r="D20" s="283"/>
      <c r="E20" s="16"/>
      <c r="F20" s="187" t="s">
        <v>8</v>
      </c>
      <c r="G20" s="283"/>
      <c r="H20" s="283"/>
      <c r="I20" s="283"/>
    </row>
    <row r="21" spans="1:9" ht="19.5" customHeight="1">
      <c r="A21" s="16"/>
      <c r="B21" s="16"/>
      <c r="C21" s="16"/>
      <c r="D21" s="194"/>
      <c r="E21" s="16"/>
      <c r="F21" s="188"/>
      <c r="G21" s="16"/>
      <c r="H21" s="16"/>
      <c r="I21" s="194"/>
    </row>
    <row r="22" spans="1:9" ht="19.5" customHeight="1">
      <c r="A22" s="16"/>
      <c r="B22" s="16"/>
      <c r="C22" s="16"/>
      <c r="D22" s="194"/>
      <c r="E22" s="16"/>
      <c r="F22" s="188"/>
      <c r="G22" s="16"/>
      <c r="H22" s="16"/>
      <c r="I22" s="194"/>
    </row>
    <row r="23" spans="1:9" ht="19.5" customHeight="1">
      <c r="A23" s="203" t="s">
        <v>129</v>
      </c>
      <c r="B23" s="16"/>
      <c r="C23" s="16"/>
      <c r="D23" s="194"/>
      <c r="E23" s="16"/>
      <c r="F23" s="186" t="s">
        <v>130</v>
      </c>
      <c r="G23" s="16"/>
      <c r="H23" s="16"/>
      <c r="I23" s="194"/>
    </row>
    <row r="24" spans="1:9" ht="19.5" customHeight="1">
      <c r="A24" s="282" t="s">
        <v>261</v>
      </c>
      <c r="B24" s="282"/>
      <c r="C24" s="282"/>
      <c r="D24" s="282"/>
      <c r="E24" s="8"/>
      <c r="F24" s="282" t="s">
        <v>262</v>
      </c>
      <c r="G24" s="282"/>
      <c r="H24" s="282"/>
      <c r="I24" s="282"/>
    </row>
    <row r="25" spans="1:9" ht="19.5" customHeight="1">
      <c r="A25" s="217" t="s">
        <v>125</v>
      </c>
      <c r="B25" s="217">
        <v>2</v>
      </c>
      <c r="C25" s="217">
        <v>3</v>
      </c>
      <c r="D25" s="217" t="s">
        <v>92</v>
      </c>
      <c r="E25" s="15"/>
      <c r="F25" s="217" t="s">
        <v>88</v>
      </c>
      <c r="G25" s="217">
        <v>1</v>
      </c>
      <c r="H25" s="217">
        <v>4</v>
      </c>
      <c r="I25" s="217" t="s">
        <v>45</v>
      </c>
    </row>
    <row r="26" spans="1:9" ht="19.5" customHeight="1">
      <c r="A26" s="217" t="s">
        <v>88</v>
      </c>
      <c r="B26" s="233">
        <v>4</v>
      </c>
      <c r="C26" s="232">
        <v>1</v>
      </c>
      <c r="D26" s="217" t="s">
        <v>126</v>
      </c>
      <c r="E26" s="15"/>
      <c r="F26" s="217" t="s">
        <v>1</v>
      </c>
      <c r="G26" s="217">
        <v>3</v>
      </c>
      <c r="H26" s="217">
        <v>2</v>
      </c>
      <c r="I26" s="217" t="s">
        <v>92</v>
      </c>
    </row>
    <row r="27" spans="1:9" ht="19.5" customHeight="1">
      <c r="A27" s="217" t="s">
        <v>84</v>
      </c>
      <c r="B27" s="217">
        <v>2.5</v>
      </c>
      <c r="C27" s="217">
        <v>2.5</v>
      </c>
      <c r="D27" s="217" t="s">
        <v>228</v>
      </c>
      <c r="E27" s="15"/>
      <c r="F27" s="217" t="s">
        <v>126</v>
      </c>
      <c r="G27" s="217">
        <v>5</v>
      </c>
      <c r="H27" s="217">
        <v>0</v>
      </c>
      <c r="I27" s="217" t="s">
        <v>228</v>
      </c>
    </row>
    <row r="28" spans="1:9" ht="19.5" customHeight="1">
      <c r="A28" s="217" t="s">
        <v>45</v>
      </c>
      <c r="B28" s="217">
        <v>3</v>
      </c>
      <c r="C28" s="217">
        <v>2</v>
      </c>
      <c r="D28" s="217" t="s">
        <v>1</v>
      </c>
      <c r="E28" s="15"/>
      <c r="F28" s="217" t="s">
        <v>0</v>
      </c>
      <c r="G28" s="280">
        <v>5</v>
      </c>
      <c r="H28" s="280">
        <v>0</v>
      </c>
      <c r="I28" s="217" t="s">
        <v>125</v>
      </c>
    </row>
    <row r="29" spans="1:9" ht="19.5" customHeight="1">
      <c r="A29" s="217" t="s">
        <v>0</v>
      </c>
      <c r="B29" s="217" t="s">
        <v>237</v>
      </c>
      <c r="C29" s="217" t="s">
        <v>237</v>
      </c>
      <c r="D29" s="217" t="s">
        <v>229</v>
      </c>
      <c r="E29" s="15"/>
      <c r="F29" s="217" t="s">
        <v>84</v>
      </c>
      <c r="G29" s="217" t="s">
        <v>237</v>
      </c>
      <c r="H29" s="217" t="s">
        <v>237</v>
      </c>
      <c r="I29" s="217" t="s">
        <v>229</v>
      </c>
    </row>
    <row r="30" spans="1:9" ht="19.5" customHeight="1">
      <c r="A30" s="205"/>
      <c r="B30" s="217"/>
      <c r="C30" s="217"/>
      <c r="D30" s="74"/>
      <c r="E30" s="15"/>
      <c r="F30" s="93"/>
      <c r="G30" s="217"/>
      <c r="H30" s="217"/>
      <c r="I30" s="74"/>
    </row>
    <row r="31" spans="1:9" ht="19.5" customHeight="1">
      <c r="A31" s="189" t="s">
        <v>8</v>
      </c>
      <c r="B31" s="283"/>
      <c r="C31" s="283"/>
      <c r="D31" s="283"/>
      <c r="E31" s="16"/>
      <c r="F31" s="187" t="s">
        <v>8</v>
      </c>
      <c r="G31" s="283"/>
      <c r="H31" s="283"/>
      <c r="I31" s="283"/>
    </row>
    <row r="32" spans="1:9" ht="19.5" customHeight="1">
      <c r="A32" s="16"/>
      <c r="B32" s="16"/>
      <c r="C32" s="16"/>
      <c r="D32" s="194"/>
      <c r="E32" s="16"/>
      <c r="F32" s="188"/>
      <c r="G32" s="16"/>
      <c r="H32" s="16"/>
      <c r="I32" s="194"/>
    </row>
    <row r="33" spans="1:9" ht="19.5" customHeight="1">
      <c r="A33" s="16"/>
      <c r="B33" s="16"/>
      <c r="C33" s="16"/>
      <c r="D33" s="194"/>
      <c r="E33" s="16"/>
      <c r="F33" s="188"/>
      <c r="G33" s="16"/>
      <c r="H33" s="16"/>
      <c r="I33" s="194"/>
    </row>
    <row r="34" spans="1:9" ht="19.5" customHeight="1">
      <c r="A34" s="203" t="s">
        <v>131</v>
      </c>
      <c r="B34" s="16"/>
      <c r="C34" s="16"/>
      <c r="D34" s="194"/>
      <c r="E34" s="16"/>
      <c r="F34" s="186" t="s">
        <v>132</v>
      </c>
      <c r="G34" s="16"/>
      <c r="H34" s="16"/>
      <c r="I34" s="194"/>
    </row>
    <row r="35" spans="1:9" ht="19.5" customHeight="1">
      <c r="A35" s="282" t="s">
        <v>263</v>
      </c>
      <c r="B35" s="282"/>
      <c r="C35" s="282"/>
      <c r="D35" s="282"/>
      <c r="E35" s="8"/>
      <c r="F35" s="282" t="s">
        <v>320</v>
      </c>
      <c r="G35" s="282"/>
      <c r="H35" s="282"/>
      <c r="I35" s="282"/>
    </row>
    <row r="36" spans="1:9" ht="19.5" customHeight="1">
      <c r="A36" s="217" t="s">
        <v>45</v>
      </c>
      <c r="B36" s="217">
        <v>5</v>
      </c>
      <c r="C36" s="217">
        <v>0</v>
      </c>
      <c r="D36" s="217" t="s">
        <v>84</v>
      </c>
      <c r="E36" s="15"/>
      <c r="F36" s="217" t="s">
        <v>125</v>
      </c>
      <c r="G36" s="217">
        <v>1</v>
      </c>
      <c r="H36" s="217">
        <v>4</v>
      </c>
      <c r="I36" s="217" t="s">
        <v>45</v>
      </c>
    </row>
    <row r="37" spans="1:9" ht="19.5" customHeight="1">
      <c r="A37" s="217" t="s">
        <v>125</v>
      </c>
      <c r="B37" s="217">
        <v>4</v>
      </c>
      <c r="C37" s="217">
        <v>1</v>
      </c>
      <c r="D37" s="217" t="s">
        <v>88</v>
      </c>
      <c r="E37" s="15"/>
      <c r="F37" s="217" t="s">
        <v>92</v>
      </c>
      <c r="G37" s="217">
        <v>2</v>
      </c>
      <c r="H37" s="217">
        <v>3</v>
      </c>
      <c r="I37" s="217" t="s">
        <v>126</v>
      </c>
    </row>
    <row r="38" spans="1:9" ht="19.5" customHeight="1">
      <c r="A38" s="217" t="s">
        <v>228</v>
      </c>
      <c r="B38" s="217">
        <v>2</v>
      </c>
      <c r="C38" s="217">
        <v>3</v>
      </c>
      <c r="D38" s="217" t="s">
        <v>1</v>
      </c>
      <c r="E38" s="15"/>
      <c r="F38" s="217" t="s">
        <v>228</v>
      </c>
      <c r="G38" s="233">
        <v>4</v>
      </c>
      <c r="H38" s="232">
        <v>1</v>
      </c>
      <c r="I38" s="217" t="s">
        <v>0</v>
      </c>
    </row>
    <row r="39" spans="1:9" ht="19.5" customHeight="1">
      <c r="A39" s="217" t="s">
        <v>0</v>
      </c>
      <c r="B39" s="217">
        <v>4</v>
      </c>
      <c r="C39" s="217">
        <v>1</v>
      </c>
      <c r="D39" s="217" t="s">
        <v>126</v>
      </c>
      <c r="E39" s="15"/>
      <c r="F39" s="217" t="s">
        <v>88</v>
      </c>
      <c r="G39" s="217">
        <v>1</v>
      </c>
      <c r="H39" s="217">
        <v>4</v>
      </c>
      <c r="I39" s="217" t="s">
        <v>84</v>
      </c>
    </row>
    <row r="40" spans="1:9" ht="19.5" customHeight="1">
      <c r="A40" s="217" t="s">
        <v>92</v>
      </c>
      <c r="B40" s="217" t="s">
        <v>237</v>
      </c>
      <c r="C40" s="217" t="s">
        <v>237</v>
      </c>
      <c r="D40" s="217" t="s">
        <v>229</v>
      </c>
      <c r="E40" s="15"/>
      <c r="F40" s="217" t="s">
        <v>1</v>
      </c>
      <c r="G40" s="217" t="s">
        <v>237</v>
      </c>
      <c r="H40" s="217" t="s">
        <v>237</v>
      </c>
      <c r="I40" s="217" t="s">
        <v>229</v>
      </c>
    </row>
    <row r="41" spans="1:9" ht="19.5" customHeight="1">
      <c r="A41" s="205"/>
      <c r="B41" s="232"/>
      <c r="C41" s="232"/>
      <c r="D41" s="74"/>
      <c r="E41" s="15"/>
      <c r="F41" s="93"/>
      <c r="G41" s="217"/>
      <c r="H41" s="217"/>
      <c r="I41" s="74"/>
    </row>
    <row r="42" spans="1:9" ht="19.5" customHeight="1">
      <c r="A42" s="189" t="s">
        <v>8</v>
      </c>
      <c r="B42" s="283"/>
      <c r="C42" s="283"/>
      <c r="D42" s="283"/>
      <c r="E42" s="16"/>
      <c r="F42" s="187" t="s">
        <v>8</v>
      </c>
      <c r="G42" s="283" t="s">
        <v>321</v>
      </c>
      <c r="H42" s="283"/>
      <c r="I42" s="283"/>
    </row>
    <row r="43" spans="1:9" ht="19.5" customHeight="1">
      <c r="A43" s="16"/>
      <c r="B43" s="16"/>
      <c r="C43" s="16"/>
      <c r="D43" s="194"/>
      <c r="E43" s="16"/>
      <c r="F43" s="188"/>
      <c r="G43" s="16"/>
      <c r="H43" s="16"/>
      <c r="I43" s="194"/>
    </row>
    <row r="44" spans="1:9" ht="19.5" customHeight="1">
      <c r="A44" s="16"/>
      <c r="B44" s="16"/>
      <c r="C44" s="16"/>
      <c r="D44" s="194"/>
      <c r="E44" s="16"/>
      <c r="F44" s="188"/>
      <c r="G44" s="16"/>
      <c r="H44" s="16"/>
      <c r="I44" s="194"/>
    </row>
    <row r="45" spans="1:9" ht="19.5" customHeight="1">
      <c r="A45" s="203" t="s">
        <v>133</v>
      </c>
      <c r="B45" s="16"/>
      <c r="C45" s="16"/>
      <c r="D45" s="194"/>
      <c r="E45" s="16"/>
      <c r="F45" s="186" t="s">
        <v>134</v>
      </c>
      <c r="G45" s="16"/>
      <c r="H45" s="16"/>
      <c r="I45" s="194"/>
    </row>
    <row r="46" spans="1:9" ht="19.5" customHeight="1">
      <c r="A46" s="282" t="s">
        <v>264</v>
      </c>
      <c r="B46" s="282"/>
      <c r="C46" s="282"/>
      <c r="D46" s="282"/>
      <c r="E46" s="8"/>
      <c r="F46" s="282" t="s">
        <v>322</v>
      </c>
      <c r="G46" s="282"/>
      <c r="H46" s="282"/>
      <c r="I46" s="282"/>
    </row>
    <row r="47" spans="1:9" ht="19.5" customHeight="1">
      <c r="A47" s="217" t="s">
        <v>126</v>
      </c>
      <c r="B47" s="217">
        <v>1</v>
      </c>
      <c r="C47" s="217">
        <v>4</v>
      </c>
      <c r="D47" s="217" t="s">
        <v>1</v>
      </c>
      <c r="E47" s="15"/>
      <c r="F47" s="217" t="s">
        <v>92</v>
      </c>
      <c r="G47" s="217">
        <v>1</v>
      </c>
      <c r="H47" s="217">
        <v>4</v>
      </c>
      <c r="I47" s="217" t="s">
        <v>228</v>
      </c>
    </row>
    <row r="48" spans="1:9" ht="19.5" customHeight="1">
      <c r="A48" s="217" t="s">
        <v>84</v>
      </c>
      <c r="B48" s="217">
        <v>4</v>
      </c>
      <c r="C48" s="217">
        <v>1</v>
      </c>
      <c r="D48" s="217" t="s">
        <v>125</v>
      </c>
      <c r="E48" s="15"/>
      <c r="F48" s="217" t="s">
        <v>1</v>
      </c>
      <c r="G48" s="217">
        <v>3</v>
      </c>
      <c r="H48" s="217">
        <v>2</v>
      </c>
      <c r="I48" s="217" t="s">
        <v>84</v>
      </c>
    </row>
    <row r="49" spans="1:9" ht="19.5" customHeight="1">
      <c r="A49" s="217" t="s">
        <v>0</v>
      </c>
      <c r="B49" s="233">
        <v>4</v>
      </c>
      <c r="C49" s="232">
        <v>1</v>
      </c>
      <c r="D49" s="217" t="s">
        <v>45</v>
      </c>
      <c r="E49" s="15"/>
      <c r="F49" s="217" t="s">
        <v>126</v>
      </c>
      <c r="G49" s="217">
        <v>4</v>
      </c>
      <c r="H49" s="217">
        <v>1</v>
      </c>
      <c r="I49" s="217" t="s">
        <v>45</v>
      </c>
    </row>
    <row r="50" spans="1:9" ht="19.5" customHeight="1">
      <c r="A50" s="217" t="s">
        <v>92</v>
      </c>
      <c r="B50" s="217">
        <v>2</v>
      </c>
      <c r="C50" s="217">
        <v>3</v>
      </c>
      <c r="D50" s="217" t="s">
        <v>88</v>
      </c>
      <c r="E50" s="15"/>
      <c r="F50" s="217" t="s">
        <v>88</v>
      </c>
      <c r="G50" s="217">
        <v>3</v>
      </c>
      <c r="H50" s="217">
        <v>2</v>
      </c>
      <c r="I50" s="217" t="s">
        <v>0</v>
      </c>
    </row>
    <row r="51" spans="1:9" ht="19.5" customHeight="1">
      <c r="A51" s="217" t="s">
        <v>228</v>
      </c>
      <c r="B51" s="217" t="s">
        <v>237</v>
      </c>
      <c r="C51" s="217" t="s">
        <v>237</v>
      </c>
      <c r="D51" s="217" t="s">
        <v>229</v>
      </c>
      <c r="E51" s="15"/>
      <c r="F51" s="217" t="s">
        <v>125</v>
      </c>
      <c r="G51" s="217" t="s">
        <v>237</v>
      </c>
      <c r="H51" s="217" t="s">
        <v>237</v>
      </c>
      <c r="I51" s="217" t="s">
        <v>229</v>
      </c>
    </row>
    <row r="52" spans="1:9" ht="19.5" customHeight="1">
      <c r="A52" s="205"/>
      <c r="B52" s="217"/>
      <c r="C52" s="217"/>
      <c r="D52" s="74"/>
      <c r="E52" s="15"/>
      <c r="F52" s="93"/>
      <c r="G52" s="217"/>
      <c r="H52" s="217"/>
      <c r="I52" s="74"/>
    </row>
    <row r="53" spans="1:9" ht="19.5" customHeight="1">
      <c r="A53" s="189" t="s">
        <v>8</v>
      </c>
      <c r="B53" s="283"/>
      <c r="C53" s="283"/>
      <c r="D53" s="283"/>
      <c r="E53" s="16"/>
      <c r="F53" s="187" t="s">
        <v>8</v>
      </c>
      <c r="G53" s="283"/>
      <c r="H53" s="283"/>
      <c r="I53" s="283"/>
    </row>
    <row r="54" spans="1:9" ht="19.5" customHeight="1">
      <c r="A54" s="16"/>
      <c r="B54" s="16"/>
      <c r="C54" s="16"/>
      <c r="D54" s="194"/>
      <c r="E54" s="16"/>
      <c r="F54" s="188"/>
      <c r="G54" s="16"/>
      <c r="H54" s="16"/>
      <c r="I54" s="194"/>
    </row>
    <row r="55" spans="1:9" ht="19.5" customHeight="1">
      <c r="A55" s="16"/>
      <c r="B55" s="16"/>
      <c r="C55" s="16"/>
      <c r="D55" s="194"/>
      <c r="E55" s="16"/>
      <c r="F55" s="188"/>
      <c r="G55" s="16"/>
      <c r="H55" s="16"/>
      <c r="I55" s="194"/>
    </row>
    <row r="56" spans="1:9" ht="19.5" customHeight="1">
      <c r="A56" s="203" t="s">
        <v>135</v>
      </c>
      <c r="B56" s="16"/>
      <c r="C56" s="16"/>
      <c r="D56" s="194"/>
      <c r="E56" s="16"/>
      <c r="F56" s="186" t="s">
        <v>136</v>
      </c>
      <c r="G56" s="16"/>
      <c r="H56" s="16"/>
      <c r="I56" s="194"/>
    </row>
    <row r="57" spans="1:9" ht="19.5" customHeight="1">
      <c r="A57" s="282" t="s">
        <v>265</v>
      </c>
      <c r="B57" s="282"/>
      <c r="C57" s="282"/>
      <c r="D57" s="282"/>
      <c r="E57" s="8"/>
      <c r="F57" s="282" t="s">
        <v>266</v>
      </c>
      <c r="G57" s="282"/>
      <c r="H57" s="282"/>
      <c r="I57" s="282"/>
    </row>
    <row r="58" spans="1:9" ht="19.5" customHeight="1">
      <c r="A58" s="217" t="s">
        <v>45</v>
      </c>
      <c r="B58" s="233">
        <v>5</v>
      </c>
      <c r="C58" s="233">
        <v>0</v>
      </c>
      <c r="D58" s="217" t="s">
        <v>92</v>
      </c>
      <c r="E58" s="15"/>
      <c r="F58" s="217" t="s">
        <v>228</v>
      </c>
      <c r="G58" s="217">
        <v>2</v>
      </c>
      <c r="H58" s="217">
        <v>3</v>
      </c>
      <c r="I58" s="217" t="s">
        <v>45</v>
      </c>
    </row>
    <row r="59" spans="1:9" ht="19.5" customHeight="1">
      <c r="A59" s="217" t="s">
        <v>1</v>
      </c>
      <c r="B59" s="217">
        <v>3</v>
      </c>
      <c r="C59" s="217">
        <v>2</v>
      </c>
      <c r="D59" s="217" t="s">
        <v>125</v>
      </c>
      <c r="E59" s="15"/>
      <c r="F59" s="217" t="s">
        <v>126</v>
      </c>
      <c r="G59" s="217">
        <v>2</v>
      </c>
      <c r="H59" s="217">
        <v>3</v>
      </c>
      <c r="I59" s="217" t="s">
        <v>125</v>
      </c>
    </row>
    <row r="60" spans="1:9" ht="19.5" customHeight="1">
      <c r="A60" s="217" t="s">
        <v>228</v>
      </c>
      <c r="B60" s="217">
        <v>5</v>
      </c>
      <c r="C60" s="217">
        <v>0</v>
      </c>
      <c r="D60" s="217" t="s">
        <v>88</v>
      </c>
      <c r="E60" s="15"/>
      <c r="F60" s="217" t="s">
        <v>1</v>
      </c>
      <c r="G60" s="217">
        <v>0</v>
      </c>
      <c r="H60" s="217">
        <v>5</v>
      </c>
      <c r="I60" s="217" t="s">
        <v>0</v>
      </c>
    </row>
    <row r="61" spans="1:9" ht="19.5" customHeight="1">
      <c r="A61" s="217" t="s">
        <v>84</v>
      </c>
      <c r="B61" s="217">
        <v>2</v>
      </c>
      <c r="C61" s="217">
        <v>3</v>
      </c>
      <c r="D61" s="217" t="s">
        <v>0</v>
      </c>
      <c r="E61" s="15"/>
      <c r="F61" s="217" t="s">
        <v>92</v>
      </c>
      <c r="G61" s="217">
        <v>1</v>
      </c>
      <c r="H61" s="217">
        <v>4</v>
      </c>
      <c r="I61" s="217" t="s">
        <v>84</v>
      </c>
    </row>
    <row r="62" spans="1:9" ht="19.5" customHeight="1">
      <c r="A62" s="217" t="s">
        <v>126</v>
      </c>
      <c r="B62" s="217" t="s">
        <v>237</v>
      </c>
      <c r="C62" s="217" t="s">
        <v>237</v>
      </c>
      <c r="D62" s="217" t="s">
        <v>229</v>
      </c>
      <c r="E62" s="15"/>
      <c r="F62" s="217" t="s">
        <v>229</v>
      </c>
      <c r="G62" s="217" t="s">
        <v>237</v>
      </c>
      <c r="H62" s="217" t="s">
        <v>237</v>
      </c>
      <c r="I62" s="217" t="s">
        <v>88</v>
      </c>
    </row>
    <row r="63" spans="1:9" ht="19.5" customHeight="1">
      <c r="A63" s="205"/>
      <c r="B63" s="217"/>
      <c r="C63" s="217"/>
      <c r="D63" s="74"/>
      <c r="E63" s="15"/>
      <c r="F63" s="93"/>
      <c r="G63" s="232"/>
      <c r="H63" s="232"/>
      <c r="I63" s="74"/>
    </row>
    <row r="64" spans="1:9" ht="19.5" customHeight="1">
      <c r="A64" s="189" t="s">
        <v>8</v>
      </c>
      <c r="B64" s="283"/>
      <c r="C64" s="283"/>
      <c r="D64" s="283"/>
      <c r="E64" s="16"/>
      <c r="F64" s="187" t="s">
        <v>8</v>
      </c>
      <c r="G64" s="283" t="s">
        <v>323</v>
      </c>
      <c r="H64" s="283"/>
      <c r="I64" s="283"/>
    </row>
    <row r="65" spans="1:9" ht="19.5" customHeight="1">
      <c r="A65" s="16"/>
      <c r="B65" s="16"/>
      <c r="C65" s="16"/>
      <c r="D65" s="194"/>
      <c r="E65" s="16"/>
      <c r="F65" s="188"/>
      <c r="G65" s="16"/>
      <c r="H65" s="16"/>
      <c r="I65" s="194"/>
    </row>
    <row r="66" spans="1:9" ht="19.5" customHeight="1">
      <c r="A66" s="16"/>
      <c r="B66" s="16"/>
      <c r="D66" s="194"/>
      <c r="E66" s="16"/>
      <c r="F66" s="188"/>
      <c r="G66" s="16"/>
      <c r="H66" s="16"/>
      <c r="I66" s="194"/>
    </row>
    <row r="67" spans="1:9" ht="19.5" customHeight="1">
      <c r="A67" s="203" t="s">
        <v>137</v>
      </c>
      <c r="B67" s="16"/>
      <c r="C67" s="16"/>
      <c r="D67" s="194"/>
      <c r="E67" s="16"/>
      <c r="F67" s="186" t="s">
        <v>138</v>
      </c>
      <c r="G67" s="16"/>
      <c r="H67" s="16"/>
      <c r="I67" s="194"/>
    </row>
    <row r="68" spans="1:9" ht="19.5" customHeight="1">
      <c r="A68" s="282" t="s">
        <v>267</v>
      </c>
      <c r="B68" s="282"/>
      <c r="C68" s="282"/>
      <c r="D68" s="282"/>
      <c r="E68" s="246"/>
      <c r="F68" s="282" t="s">
        <v>268</v>
      </c>
      <c r="G68" s="282"/>
      <c r="H68" s="282"/>
      <c r="I68" s="282"/>
    </row>
    <row r="69" spans="1:9" ht="19.5" customHeight="1">
      <c r="A69" s="217" t="s">
        <v>125</v>
      </c>
      <c r="B69" s="217">
        <v>1</v>
      </c>
      <c r="C69" s="217">
        <v>4</v>
      </c>
      <c r="D69" s="217" t="s">
        <v>228</v>
      </c>
      <c r="E69" s="246"/>
      <c r="F69" s="217" t="s">
        <v>92</v>
      </c>
      <c r="G69" s="217">
        <v>2.5</v>
      </c>
      <c r="H69" s="217">
        <v>2.5</v>
      </c>
      <c r="I69" s="217" t="s">
        <v>125</v>
      </c>
    </row>
    <row r="70" spans="1:9" ht="19.5" customHeight="1">
      <c r="A70" s="217" t="s">
        <v>84</v>
      </c>
      <c r="B70" s="217">
        <v>2</v>
      </c>
      <c r="C70" s="217">
        <v>3</v>
      </c>
      <c r="D70" s="217" t="s">
        <v>126</v>
      </c>
      <c r="E70" s="247"/>
      <c r="F70" s="217" t="s">
        <v>126</v>
      </c>
      <c r="G70" s="217">
        <v>4</v>
      </c>
      <c r="H70" s="217">
        <v>1</v>
      </c>
      <c r="I70" s="217" t="s">
        <v>88</v>
      </c>
    </row>
    <row r="71" spans="1:9" ht="19.5" customHeight="1">
      <c r="A71" s="217" t="s">
        <v>0</v>
      </c>
      <c r="B71" s="217">
        <v>4</v>
      </c>
      <c r="C71" s="217">
        <v>1</v>
      </c>
      <c r="D71" s="217" t="s">
        <v>92</v>
      </c>
      <c r="E71" s="248"/>
      <c r="F71" s="217" t="s">
        <v>228</v>
      </c>
      <c r="G71" s="233">
        <v>3</v>
      </c>
      <c r="H71" s="232">
        <v>2</v>
      </c>
      <c r="I71" s="217" t="s">
        <v>84</v>
      </c>
    </row>
    <row r="72" spans="1:9" ht="19.5" customHeight="1">
      <c r="A72" s="217" t="s">
        <v>88</v>
      </c>
      <c r="B72" s="217">
        <v>1</v>
      </c>
      <c r="C72" s="217">
        <v>4</v>
      </c>
      <c r="D72" s="217" t="s">
        <v>1</v>
      </c>
      <c r="E72" s="248"/>
      <c r="F72" s="217" t="s">
        <v>1</v>
      </c>
      <c r="G72" s="217">
        <v>4</v>
      </c>
      <c r="H72" s="217">
        <v>1</v>
      </c>
      <c r="I72" s="217" t="s">
        <v>45</v>
      </c>
    </row>
    <row r="73" spans="1:9" ht="19.5" customHeight="1">
      <c r="A73" s="217" t="s">
        <v>229</v>
      </c>
      <c r="B73" s="217" t="s">
        <v>237</v>
      </c>
      <c r="C73" s="217" t="s">
        <v>237</v>
      </c>
      <c r="D73" s="217" t="s">
        <v>45</v>
      </c>
      <c r="E73" s="247"/>
      <c r="F73" s="217" t="s">
        <v>229</v>
      </c>
      <c r="G73" s="217" t="s">
        <v>237</v>
      </c>
      <c r="H73" s="217" t="s">
        <v>237</v>
      </c>
      <c r="I73" s="217" t="s">
        <v>0</v>
      </c>
    </row>
    <row r="74" spans="1:9" ht="19.5" customHeight="1">
      <c r="A74" s="205"/>
      <c r="B74" s="217"/>
      <c r="C74" s="217"/>
      <c r="D74" s="74"/>
      <c r="E74" s="247"/>
      <c r="F74" s="93"/>
      <c r="G74" s="217"/>
      <c r="H74" s="217"/>
      <c r="I74" s="74"/>
    </row>
    <row r="75" spans="1:9" ht="19.5" customHeight="1">
      <c r="A75" s="189" t="s">
        <v>8</v>
      </c>
      <c r="B75" s="283"/>
      <c r="C75" s="283"/>
      <c r="D75" s="283"/>
      <c r="E75" s="249"/>
      <c r="F75" s="187" t="s">
        <v>8</v>
      </c>
      <c r="G75" s="283" t="s">
        <v>324</v>
      </c>
      <c r="H75" s="283"/>
      <c r="I75" s="283"/>
    </row>
    <row r="76" spans="1:9" ht="19.5" customHeight="1">
      <c r="A76" s="16"/>
      <c r="B76" s="16"/>
      <c r="C76" s="16"/>
      <c r="D76" s="194"/>
      <c r="E76" s="16"/>
      <c r="F76" s="188"/>
      <c r="G76" s="16"/>
      <c r="H76" s="16"/>
      <c r="I76" s="194"/>
    </row>
    <row r="77" spans="1:9" ht="19.5" customHeight="1">
      <c r="A77" s="16"/>
      <c r="B77" s="16"/>
      <c r="C77" s="16"/>
      <c r="D77" s="194"/>
      <c r="E77" s="16"/>
      <c r="F77" s="188"/>
      <c r="G77" s="16"/>
      <c r="H77" s="16"/>
      <c r="I77" s="194"/>
    </row>
    <row r="78" spans="1:9" ht="19.5" customHeight="1">
      <c r="A78" s="203" t="s">
        <v>139</v>
      </c>
      <c r="B78" s="16"/>
      <c r="C78" s="16"/>
      <c r="D78" s="194"/>
      <c r="E78" s="16"/>
      <c r="F78" s="186" t="s">
        <v>140</v>
      </c>
      <c r="G78" s="16"/>
      <c r="H78" s="16"/>
      <c r="I78" s="194"/>
    </row>
    <row r="79" spans="1:9" ht="19.5" customHeight="1">
      <c r="A79" s="282" t="s">
        <v>269</v>
      </c>
      <c r="B79" s="282"/>
      <c r="C79" s="282"/>
      <c r="D79" s="282"/>
      <c r="F79" s="282" t="s">
        <v>270</v>
      </c>
      <c r="G79" s="282"/>
      <c r="H79" s="282"/>
      <c r="I79" s="282"/>
    </row>
    <row r="80" spans="1:9" ht="19.5" customHeight="1">
      <c r="A80" s="217" t="s">
        <v>45</v>
      </c>
      <c r="B80" s="217">
        <v>2</v>
      </c>
      <c r="C80" s="217">
        <v>3</v>
      </c>
      <c r="D80" s="217" t="s">
        <v>88</v>
      </c>
      <c r="F80" s="217" t="s">
        <v>84</v>
      </c>
      <c r="G80" s="217">
        <v>2</v>
      </c>
      <c r="H80" s="217">
        <v>3</v>
      </c>
      <c r="I80" s="217" t="s">
        <v>45</v>
      </c>
    </row>
    <row r="81" spans="1:9" ht="19.5" customHeight="1">
      <c r="A81" s="217" t="s">
        <v>92</v>
      </c>
      <c r="B81" s="217">
        <v>3</v>
      </c>
      <c r="C81" s="217">
        <v>2</v>
      </c>
      <c r="D81" s="217" t="s">
        <v>1</v>
      </c>
      <c r="F81" s="217" t="s">
        <v>88</v>
      </c>
      <c r="G81" s="233">
        <v>2</v>
      </c>
      <c r="H81" s="232">
        <v>3</v>
      </c>
      <c r="I81" s="217" t="s">
        <v>125</v>
      </c>
    </row>
    <row r="82" spans="1:9" ht="19.5" customHeight="1">
      <c r="A82" s="217" t="s">
        <v>228</v>
      </c>
      <c r="B82" s="217">
        <v>2</v>
      </c>
      <c r="C82" s="217">
        <v>3</v>
      </c>
      <c r="D82" s="217" t="s">
        <v>126</v>
      </c>
      <c r="F82" s="217" t="s">
        <v>1</v>
      </c>
      <c r="G82" s="217">
        <v>4</v>
      </c>
      <c r="H82" s="217">
        <v>1</v>
      </c>
      <c r="I82" s="217" t="s">
        <v>228</v>
      </c>
    </row>
    <row r="83" spans="1:9" ht="19.5" customHeight="1">
      <c r="A83" s="217" t="s">
        <v>125</v>
      </c>
      <c r="B83" s="217">
        <v>3</v>
      </c>
      <c r="C83" s="217">
        <v>2</v>
      </c>
      <c r="D83" s="217" t="s">
        <v>0</v>
      </c>
      <c r="F83" s="217" t="s">
        <v>126</v>
      </c>
      <c r="G83" s="217">
        <v>3</v>
      </c>
      <c r="H83" s="217">
        <v>2</v>
      </c>
      <c r="I83" s="217" t="s">
        <v>0</v>
      </c>
    </row>
    <row r="84" spans="1:9" ht="19.5" customHeight="1">
      <c r="A84" s="217" t="s">
        <v>229</v>
      </c>
      <c r="B84" s="217" t="s">
        <v>237</v>
      </c>
      <c r="C84" s="217" t="s">
        <v>237</v>
      </c>
      <c r="D84" s="217" t="s">
        <v>84</v>
      </c>
      <c r="F84" s="217" t="s">
        <v>229</v>
      </c>
      <c r="G84" s="217" t="s">
        <v>237</v>
      </c>
      <c r="H84" s="217" t="s">
        <v>237</v>
      </c>
      <c r="I84" s="217" t="s">
        <v>92</v>
      </c>
    </row>
    <row r="85" spans="1:9" ht="19.5" customHeight="1">
      <c r="A85" s="13"/>
      <c r="B85" s="217"/>
      <c r="C85" s="217"/>
      <c r="D85" s="217"/>
      <c r="F85" s="93"/>
      <c r="G85" s="217"/>
      <c r="H85" s="217"/>
      <c r="I85" s="74"/>
    </row>
    <row r="86" spans="1:9" ht="19.5" customHeight="1">
      <c r="A86" s="189" t="s">
        <v>8</v>
      </c>
      <c r="B86" s="283" t="s">
        <v>325</v>
      </c>
      <c r="C86" s="283"/>
      <c r="D86" s="283"/>
      <c r="F86" s="187" t="s">
        <v>8</v>
      </c>
      <c r="G86" s="283"/>
      <c r="H86" s="283"/>
      <c r="I86" s="283"/>
    </row>
    <row r="87" spans="1:9" ht="19.5" customHeight="1">
      <c r="A87" s="16"/>
      <c r="B87" s="16"/>
      <c r="C87" s="16"/>
      <c r="D87" s="194"/>
      <c r="E87" s="16"/>
      <c r="F87" s="188"/>
      <c r="G87" s="16"/>
      <c r="H87" s="16"/>
      <c r="I87" s="194"/>
    </row>
    <row r="88" spans="1:9" ht="19.5" customHeight="1">
      <c r="A88" s="16"/>
      <c r="B88" s="16"/>
      <c r="C88" s="16"/>
      <c r="D88" s="194"/>
      <c r="E88" s="16"/>
      <c r="F88" s="188"/>
      <c r="G88" s="16"/>
      <c r="H88" s="16"/>
      <c r="I88" s="194"/>
    </row>
    <row r="89" spans="1:9" ht="19.5" customHeight="1">
      <c r="A89" s="203" t="s">
        <v>141</v>
      </c>
      <c r="B89" s="16"/>
      <c r="C89" s="16"/>
      <c r="D89" s="194"/>
      <c r="E89" s="16"/>
      <c r="F89" s="186" t="s">
        <v>142</v>
      </c>
      <c r="G89" s="16"/>
      <c r="H89" s="16"/>
      <c r="I89" s="194"/>
    </row>
    <row r="90" spans="1:256" ht="19.5" customHeight="1">
      <c r="A90" s="282" t="s">
        <v>271</v>
      </c>
      <c r="B90" s="282"/>
      <c r="C90" s="282"/>
      <c r="D90" s="282"/>
      <c r="E90" s="8"/>
      <c r="F90" s="282" t="s">
        <v>272</v>
      </c>
      <c r="G90" s="282"/>
      <c r="H90" s="282"/>
      <c r="I90" s="282"/>
      <c r="J90" s="286"/>
      <c r="K90" s="286"/>
      <c r="L90" s="286"/>
      <c r="M90" s="286"/>
      <c r="N90" s="8"/>
      <c r="O90" s="286"/>
      <c r="P90" s="286"/>
      <c r="Q90" s="286"/>
      <c r="R90" s="286"/>
      <c r="S90" s="286"/>
      <c r="T90" s="286"/>
      <c r="U90" s="286"/>
      <c r="V90" s="286"/>
      <c r="W90" s="8"/>
      <c r="X90" s="286"/>
      <c r="Y90" s="286"/>
      <c r="Z90" s="286"/>
      <c r="AA90" s="286"/>
      <c r="AB90" s="286"/>
      <c r="AC90" s="286"/>
      <c r="AD90" s="286"/>
      <c r="AE90" s="286"/>
      <c r="AF90" s="8"/>
      <c r="AG90" s="286"/>
      <c r="AH90" s="286"/>
      <c r="AI90" s="286"/>
      <c r="AJ90" s="286"/>
      <c r="AK90" s="286"/>
      <c r="AL90" s="286"/>
      <c r="AM90" s="286"/>
      <c r="AN90" s="286"/>
      <c r="AO90" s="8"/>
      <c r="AP90" s="286"/>
      <c r="AQ90" s="286"/>
      <c r="AR90" s="286"/>
      <c r="AS90" s="286"/>
      <c r="AT90" s="286"/>
      <c r="AU90" s="286"/>
      <c r="AV90" s="286"/>
      <c r="AW90" s="286"/>
      <c r="AX90" s="8"/>
      <c r="AY90" s="286"/>
      <c r="AZ90" s="286"/>
      <c r="BA90" s="286"/>
      <c r="BB90" s="286"/>
      <c r="BC90" s="286"/>
      <c r="BD90" s="286"/>
      <c r="BE90" s="286"/>
      <c r="BF90" s="286"/>
      <c r="BG90" s="8"/>
      <c r="BH90" s="286"/>
      <c r="BI90" s="286"/>
      <c r="BJ90" s="286"/>
      <c r="BK90" s="286"/>
      <c r="BL90" s="286"/>
      <c r="BM90" s="286"/>
      <c r="BN90" s="286"/>
      <c r="BO90" s="286"/>
      <c r="BP90" s="8"/>
      <c r="BQ90" s="286"/>
      <c r="BR90" s="286"/>
      <c r="BS90" s="286"/>
      <c r="BT90" s="286"/>
      <c r="BU90" s="286"/>
      <c r="BV90" s="286"/>
      <c r="BW90" s="286"/>
      <c r="BX90" s="286"/>
      <c r="BY90" s="8"/>
      <c r="BZ90" s="286"/>
      <c r="CA90" s="286"/>
      <c r="CB90" s="286"/>
      <c r="CC90" s="286"/>
      <c r="CD90" s="286"/>
      <c r="CE90" s="286"/>
      <c r="CF90" s="286"/>
      <c r="CG90" s="286"/>
      <c r="CH90" s="8"/>
      <c r="CI90" s="286"/>
      <c r="CJ90" s="286"/>
      <c r="CK90" s="286"/>
      <c r="CL90" s="286"/>
      <c r="CM90" s="286"/>
      <c r="CN90" s="286"/>
      <c r="CO90" s="286"/>
      <c r="CP90" s="286"/>
      <c r="CQ90" s="8"/>
      <c r="CR90" s="286"/>
      <c r="CS90" s="286"/>
      <c r="CT90" s="286"/>
      <c r="CU90" s="286"/>
      <c r="CV90" s="286"/>
      <c r="CW90" s="286"/>
      <c r="CX90" s="286"/>
      <c r="CY90" s="286"/>
      <c r="CZ90" s="8"/>
      <c r="DA90" s="286"/>
      <c r="DB90" s="286"/>
      <c r="DC90" s="286"/>
      <c r="DD90" s="286"/>
      <c r="DE90" s="286"/>
      <c r="DF90" s="286"/>
      <c r="DG90" s="286"/>
      <c r="DH90" s="286"/>
      <c r="DI90" s="8"/>
      <c r="DJ90" s="286"/>
      <c r="DK90" s="286"/>
      <c r="DL90" s="286"/>
      <c r="DM90" s="286"/>
      <c r="DN90" s="286"/>
      <c r="DO90" s="286"/>
      <c r="DP90" s="286"/>
      <c r="DQ90" s="286"/>
      <c r="DR90" s="8"/>
      <c r="DS90" s="286"/>
      <c r="DT90" s="286"/>
      <c r="DU90" s="286"/>
      <c r="DV90" s="286"/>
      <c r="DW90" s="286"/>
      <c r="DX90" s="286"/>
      <c r="DY90" s="286"/>
      <c r="DZ90" s="286"/>
      <c r="EA90" s="8"/>
      <c r="EB90" s="286"/>
      <c r="EC90" s="286"/>
      <c r="ED90" s="286"/>
      <c r="EE90" s="286"/>
      <c r="EF90" s="286"/>
      <c r="EG90" s="286"/>
      <c r="EH90" s="286"/>
      <c r="EI90" s="286"/>
      <c r="EJ90" s="8"/>
      <c r="EK90" s="286"/>
      <c r="EL90" s="286"/>
      <c r="EM90" s="286"/>
      <c r="EN90" s="286"/>
      <c r="EO90" s="286"/>
      <c r="EP90" s="286"/>
      <c r="EQ90" s="286"/>
      <c r="ER90" s="286"/>
      <c r="ES90" s="8"/>
      <c r="ET90" s="286"/>
      <c r="EU90" s="286"/>
      <c r="EV90" s="286"/>
      <c r="EW90" s="286"/>
      <c r="EX90" s="286"/>
      <c r="EY90" s="286"/>
      <c r="EZ90" s="286"/>
      <c r="FA90" s="286"/>
      <c r="FB90" s="8"/>
      <c r="FC90" s="286"/>
      <c r="FD90" s="286"/>
      <c r="FE90" s="286"/>
      <c r="FF90" s="286"/>
      <c r="FG90" s="286"/>
      <c r="FH90" s="286"/>
      <c r="FI90" s="286"/>
      <c r="FJ90" s="286"/>
      <c r="FK90" s="8"/>
      <c r="FL90" s="286"/>
      <c r="FM90" s="286"/>
      <c r="FN90" s="286"/>
      <c r="FO90" s="286"/>
      <c r="FP90" s="286"/>
      <c r="FQ90" s="286"/>
      <c r="FR90" s="286"/>
      <c r="FS90" s="286"/>
      <c r="FT90" s="8"/>
      <c r="FU90" s="286"/>
      <c r="FV90" s="286"/>
      <c r="FW90" s="286"/>
      <c r="FX90" s="286"/>
      <c r="FY90" s="286"/>
      <c r="FZ90" s="286"/>
      <c r="GA90" s="286"/>
      <c r="GB90" s="286"/>
      <c r="GC90" s="8"/>
      <c r="GD90" s="286"/>
      <c r="GE90" s="286"/>
      <c r="GF90" s="286"/>
      <c r="GG90" s="286"/>
      <c r="GH90" s="286"/>
      <c r="GI90" s="286"/>
      <c r="GJ90" s="286"/>
      <c r="GK90" s="286"/>
      <c r="GL90" s="8"/>
      <c r="GM90" s="286"/>
      <c r="GN90" s="286"/>
      <c r="GO90" s="286"/>
      <c r="GP90" s="286"/>
      <c r="GQ90" s="286"/>
      <c r="GR90" s="286"/>
      <c r="GS90" s="286"/>
      <c r="GT90" s="286"/>
      <c r="GU90" s="8"/>
      <c r="GV90" s="286"/>
      <c r="GW90" s="286"/>
      <c r="GX90" s="286"/>
      <c r="GY90" s="286"/>
      <c r="GZ90" s="286"/>
      <c r="HA90" s="286"/>
      <c r="HB90" s="286"/>
      <c r="HC90" s="286"/>
      <c r="HD90" s="8"/>
      <c r="HE90" s="286"/>
      <c r="HF90" s="286"/>
      <c r="HG90" s="286"/>
      <c r="HH90" s="286"/>
      <c r="HI90" s="286"/>
      <c r="HJ90" s="286"/>
      <c r="HK90" s="286"/>
      <c r="HL90" s="286"/>
      <c r="HM90" s="8"/>
      <c r="HN90" s="286"/>
      <c r="HO90" s="286"/>
      <c r="HP90" s="286"/>
      <c r="HQ90" s="286"/>
      <c r="HR90" s="286"/>
      <c r="HS90" s="286"/>
      <c r="HT90" s="286"/>
      <c r="HU90" s="286"/>
      <c r="HV90" s="8"/>
      <c r="HW90" s="286"/>
      <c r="HX90" s="286"/>
      <c r="HY90" s="286"/>
      <c r="HZ90" s="286"/>
      <c r="IA90" s="286"/>
      <c r="IB90" s="286"/>
      <c r="IC90" s="286"/>
      <c r="ID90" s="286"/>
      <c r="IE90" s="8"/>
      <c r="IF90" s="286"/>
      <c r="IG90" s="286"/>
      <c r="IH90" s="286"/>
      <c r="II90" s="286"/>
      <c r="IJ90" s="286"/>
      <c r="IK90" s="286"/>
      <c r="IL90" s="286"/>
      <c r="IM90" s="286"/>
      <c r="IN90" s="8"/>
      <c r="IO90" s="286"/>
      <c r="IP90" s="286"/>
      <c r="IQ90" s="286"/>
      <c r="IR90" s="286"/>
      <c r="IS90" s="286"/>
      <c r="IT90" s="286"/>
      <c r="IU90" s="286"/>
      <c r="IV90" s="286"/>
    </row>
    <row r="91" spans="1:256" ht="19.5" customHeight="1">
      <c r="A91" s="217" t="s">
        <v>45</v>
      </c>
      <c r="B91" s="217">
        <v>1</v>
      </c>
      <c r="C91" s="217">
        <v>4</v>
      </c>
      <c r="D91" s="217" t="s">
        <v>125</v>
      </c>
      <c r="E91" s="15"/>
      <c r="F91" s="217" t="s">
        <v>1</v>
      </c>
      <c r="G91" s="217">
        <v>3</v>
      </c>
      <c r="H91" s="217">
        <v>2</v>
      </c>
      <c r="I91" s="217" t="s">
        <v>126</v>
      </c>
      <c r="J91" s="51"/>
      <c r="K91" s="52"/>
      <c r="L91" s="52"/>
      <c r="M91" s="53"/>
      <c r="N91" s="15"/>
      <c r="O91" s="51"/>
      <c r="P91" s="52"/>
      <c r="Q91" s="52"/>
      <c r="R91" s="53"/>
      <c r="S91" s="51"/>
      <c r="T91" s="52"/>
      <c r="U91" s="52"/>
      <c r="V91" s="53"/>
      <c r="W91" s="15"/>
      <c r="X91" s="51"/>
      <c r="Y91" s="52"/>
      <c r="Z91" s="52"/>
      <c r="AA91" s="53"/>
      <c r="AB91" s="51"/>
      <c r="AC91" s="52"/>
      <c r="AD91" s="52"/>
      <c r="AE91" s="53"/>
      <c r="AF91" s="15"/>
      <c r="AG91" s="51"/>
      <c r="AH91" s="52"/>
      <c r="AI91" s="52"/>
      <c r="AJ91" s="53"/>
      <c r="AK91" s="51"/>
      <c r="AL91" s="52"/>
      <c r="AM91" s="52"/>
      <c r="AN91" s="53"/>
      <c r="AO91" s="15"/>
      <c r="AP91" s="51"/>
      <c r="AQ91" s="52"/>
      <c r="AR91" s="52"/>
      <c r="AS91" s="53"/>
      <c r="AT91" s="51"/>
      <c r="AU91" s="52"/>
      <c r="AV91" s="52"/>
      <c r="AW91" s="53"/>
      <c r="AX91" s="15"/>
      <c r="AY91" s="51"/>
      <c r="AZ91" s="52"/>
      <c r="BA91" s="52"/>
      <c r="BB91" s="53"/>
      <c r="BC91" s="51"/>
      <c r="BD91" s="52"/>
      <c r="BE91" s="52"/>
      <c r="BF91" s="53"/>
      <c r="BG91" s="15"/>
      <c r="BH91" s="51"/>
      <c r="BI91" s="52"/>
      <c r="BJ91" s="52"/>
      <c r="BK91" s="53"/>
      <c r="BL91" s="51"/>
      <c r="BM91" s="52"/>
      <c r="BN91" s="52"/>
      <c r="BO91" s="53"/>
      <c r="BP91" s="15"/>
      <c r="BQ91" s="51"/>
      <c r="BR91" s="52"/>
      <c r="BS91" s="52"/>
      <c r="BT91" s="53"/>
      <c r="BU91" s="51"/>
      <c r="BV91" s="52"/>
      <c r="BW91" s="52"/>
      <c r="BX91" s="53"/>
      <c r="BY91" s="15"/>
      <c r="BZ91" s="51"/>
      <c r="CA91" s="52"/>
      <c r="CB91" s="52"/>
      <c r="CC91" s="53"/>
      <c r="CD91" s="51"/>
      <c r="CE91" s="52"/>
      <c r="CF91" s="52"/>
      <c r="CG91" s="53"/>
      <c r="CH91" s="15"/>
      <c r="CI91" s="51"/>
      <c r="CJ91" s="52"/>
      <c r="CK91" s="52"/>
      <c r="CL91" s="53"/>
      <c r="CM91" s="51"/>
      <c r="CN91" s="52"/>
      <c r="CO91" s="52"/>
      <c r="CP91" s="53"/>
      <c r="CQ91" s="15"/>
      <c r="CR91" s="51"/>
      <c r="CS91" s="52"/>
      <c r="CT91" s="52"/>
      <c r="CU91" s="53"/>
      <c r="CV91" s="51"/>
      <c r="CW91" s="52"/>
      <c r="CX91" s="52"/>
      <c r="CY91" s="53"/>
      <c r="CZ91" s="15"/>
      <c r="DA91" s="51"/>
      <c r="DB91" s="52"/>
      <c r="DC91" s="52"/>
      <c r="DD91" s="53"/>
      <c r="DE91" s="51"/>
      <c r="DF91" s="52"/>
      <c r="DG91" s="52"/>
      <c r="DH91" s="53"/>
      <c r="DI91" s="15"/>
      <c r="DJ91" s="51"/>
      <c r="DK91" s="52"/>
      <c r="DL91" s="52"/>
      <c r="DM91" s="53"/>
      <c r="DN91" s="51"/>
      <c r="DO91" s="52"/>
      <c r="DP91" s="52"/>
      <c r="DQ91" s="53"/>
      <c r="DR91" s="15"/>
      <c r="DS91" s="51"/>
      <c r="DT91" s="52"/>
      <c r="DU91" s="52"/>
      <c r="DV91" s="53"/>
      <c r="DW91" s="51"/>
      <c r="DX91" s="52"/>
      <c r="DY91" s="52"/>
      <c r="DZ91" s="53"/>
      <c r="EA91" s="15"/>
      <c r="EB91" s="51"/>
      <c r="EC91" s="52"/>
      <c r="ED91" s="52"/>
      <c r="EE91" s="53"/>
      <c r="EF91" s="51"/>
      <c r="EG91" s="52"/>
      <c r="EH91" s="52"/>
      <c r="EI91" s="53"/>
      <c r="EJ91" s="15"/>
      <c r="EK91" s="51"/>
      <c r="EL91" s="52"/>
      <c r="EM91" s="52"/>
      <c r="EN91" s="53"/>
      <c r="EO91" s="51"/>
      <c r="EP91" s="52"/>
      <c r="EQ91" s="52"/>
      <c r="ER91" s="53"/>
      <c r="ES91" s="15"/>
      <c r="ET91" s="51"/>
      <c r="EU91" s="52"/>
      <c r="EV91" s="52"/>
      <c r="EW91" s="53"/>
      <c r="EX91" s="51"/>
      <c r="EY91" s="52"/>
      <c r="EZ91" s="52"/>
      <c r="FA91" s="53"/>
      <c r="FB91" s="15"/>
      <c r="FC91" s="51"/>
      <c r="FD91" s="52"/>
      <c r="FE91" s="52"/>
      <c r="FF91" s="53"/>
      <c r="FG91" s="51"/>
      <c r="FH91" s="52"/>
      <c r="FI91" s="52"/>
      <c r="FJ91" s="53"/>
      <c r="FK91" s="15"/>
      <c r="FL91" s="51"/>
      <c r="FM91" s="52"/>
      <c r="FN91" s="52"/>
      <c r="FO91" s="53"/>
      <c r="FP91" s="51"/>
      <c r="FQ91" s="52"/>
      <c r="FR91" s="52"/>
      <c r="FS91" s="53"/>
      <c r="FT91" s="15"/>
      <c r="FU91" s="51"/>
      <c r="FV91" s="52"/>
      <c r="FW91" s="52"/>
      <c r="FX91" s="53"/>
      <c r="FY91" s="51"/>
      <c r="FZ91" s="52"/>
      <c r="GA91" s="52"/>
      <c r="GB91" s="53"/>
      <c r="GC91" s="15"/>
      <c r="GD91" s="51"/>
      <c r="GE91" s="52"/>
      <c r="GF91" s="52"/>
      <c r="GG91" s="53"/>
      <c r="GH91" s="51"/>
      <c r="GI91" s="52"/>
      <c r="GJ91" s="52"/>
      <c r="GK91" s="53"/>
      <c r="GL91" s="15"/>
      <c r="GM91" s="51"/>
      <c r="GN91" s="52"/>
      <c r="GO91" s="52"/>
      <c r="GP91" s="53"/>
      <c r="GQ91" s="51"/>
      <c r="GR91" s="52"/>
      <c r="GS91" s="52"/>
      <c r="GT91" s="53"/>
      <c r="GU91" s="15"/>
      <c r="GV91" s="51"/>
      <c r="GW91" s="52"/>
      <c r="GX91" s="52"/>
      <c r="GY91" s="53"/>
      <c r="GZ91" s="51"/>
      <c r="HA91" s="52"/>
      <c r="HB91" s="52"/>
      <c r="HC91" s="53"/>
      <c r="HD91" s="15"/>
      <c r="HE91" s="51"/>
      <c r="HF91" s="52"/>
      <c r="HG91" s="52"/>
      <c r="HH91" s="53"/>
      <c r="HI91" s="51"/>
      <c r="HJ91" s="52"/>
      <c r="HK91" s="52"/>
      <c r="HL91" s="53"/>
      <c r="HM91" s="15"/>
      <c r="HN91" s="51"/>
      <c r="HO91" s="52"/>
      <c r="HP91" s="52"/>
      <c r="HQ91" s="53"/>
      <c r="HR91" s="51"/>
      <c r="HS91" s="52"/>
      <c r="HT91" s="52"/>
      <c r="HU91" s="53"/>
      <c r="HV91" s="15"/>
      <c r="HW91" s="51"/>
      <c r="HX91" s="52"/>
      <c r="HY91" s="52"/>
      <c r="HZ91" s="53"/>
      <c r="IA91" s="51"/>
      <c r="IB91" s="52"/>
      <c r="IC91" s="52"/>
      <c r="ID91" s="53"/>
      <c r="IE91" s="15"/>
      <c r="IF91" s="51"/>
      <c r="IG91" s="52"/>
      <c r="IH91" s="52"/>
      <c r="II91" s="53"/>
      <c r="IJ91" s="51"/>
      <c r="IK91" s="52"/>
      <c r="IL91" s="52"/>
      <c r="IM91" s="53"/>
      <c r="IN91" s="15"/>
      <c r="IO91" s="51"/>
      <c r="IP91" s="52"/>
      <c r="IQ91" s="52"/>
      <c r="IR91" s="53"/>
      <c r="IS91" s="51"/>
      <c r="IT91" s="52"/>
      <c r="IU91" s="52"/>
      <c r="IV91" s="53"/>
    </row>
    <row r="92" spans="1:256" ht="19.5" customHeight="1">
      <c r="A92" s="217" t="s">
        <v>126</v>
      </c>
      <c r="B92" s="217">
        <v>5</v>
      </c>
      <c r="C92" s="217">
        <v>0</v>
      </c>
      <c r="D92" s="217" t="s">
        <v>92</v>
      </c>
      <c r="E92" s="15"/>
      <c r="F92" s="217" t="s">
        <v>125</v>
      </c>
      <c r="G92" s="217">
        <v>3</v>
      </c>
      <c r="H92" s="217">
        <v>2</v>
      </c>
      <c r="I92" s="217" t="s">
        <v>84</v>
      </c>
      <c r="J92" s="51"/>
      <c r="K92" s="52"/>
      <c r="L92" s="52"/>
      <c r="M92" s="53"/>
      <c r="N92" s="15"/>
      <c r="O92" s="51"/>
      <c r="P92" s="52"/>
      <c r="Q92" s="52"/>
      <c r="R92" s="53"/>
      <c r="S92" s="51"/>
      <c r="T92" s="52"/>
      <c r="U92" s="52"/>
      <c r="V92" s="53"/>
      <c r="W92" s="15"/>
      <c r="X92" s="51"/>
      <c r="Y92" s="52"/>
      <c r="Z92" s="52"/>
      <c r="AA92" s="53"/>
      <c r="AB92" s="51"/>
      <c r="AC92" s="52"/>
      <c r="AD92" s="52"/>
      <c r="AE92" s="53"/>
      <c r="AF92" s="15"/>
      <c r="AG92" s="51"/>
      <c r="AH92" s="52"/>
      <c r="AI92" s="52"/>
      <c r="AJ92" s="53"/>
      <c r="AK92" s="51"/>
      <c r="AL92" s="52"/>
      <c r="AM92" s="52"/>
      <c r="AN92" s="53"/>
      <c r="AO92" s="15"/>
      <c r="AP92" s="51"/>
      <c r="AQ92" s="52"/>
      <c r="AR92" s="52"/>
      <c r="AS92" s="53"/>
      <c r="AT92" s="51"/>
      <c r="AU92" s="52"/>
      <c r="AV92" s="52"/>
      <c r="AW92" s="53"/>
      <c r="AX92" s="15"/>
      <c r="AY92" s="51"/>
      <c r="AZ92" s="52"/>
      <c r="BA92" s="52"/>
      <c r="BB92" s="53"/>
      <c r="BC92" s="51"/>
      <c r="BD92" s="52"/>
      <c r="BE92" s="52"/>
      <c r="BF92" s="53"/>
      <c r="BG92" s="15"/>
      <c r="BH92" s="51"/>
      <c r="BI92" s="52"/>
      <c r="BJ92" s="52"/>
      <c r="BK92" s="53"/>
      <c r="BL92" s="51"/>
      <c r="BM92" s="52"/>
      <c r="BN92" s="52"/>
      <c r="BO92" s="53"/>
      <c r="BP92" s="15"/>
      <c r="BQ92" s="51"/>
      <c r="BR92" s="52"/>
      <c r="BS92" s="52"/>
      <c r="BT92" s="53"/>
      <c r="BU92" s="51"/>
      <c r="BV92" s="52"/>
      <c r="BW92" s="52"/>
      <c r="BX92" s="53"/>
      <c r="BY92" s="15"/>
      <c r="BZ92" s="51"/>
      <c r="CA92" s="52"/>
      <c r="CB92" s="52"/>
      <c r="CC92" s="53"/>
      <c r="CD92" s="51"/>
      <c r="CE92" s="52"/>
      <c r="CF92" s="52"/>
      <c r="CG92" s="53"/>
      <c r="CH92" s="15"/>
      <c r="CI92" s="51"/>
      <c r="CJ92" s="52"/>
      <c r="CK92" s="52"/>
      <c r="CL92" s="53"/>
      <c r="CM92" s="51"/>
      <c r="CN92" s="52"/>
      <c r="CO92" s="52"/>
      <c r="CP92" s="53"/>
      <c r="CQ92" s="15"/>
      <c r="CR92" s="51"/>
      <c r="CS92" s="52"/>
      <c r="CT92" s="52"/>
      <c r="CU92" s="53"/>
      <c r="CV92" s="51"/>
      <c r="CW92" s="52"/>
      <c r="CX92" s="52"/>
      <c r="CY92" s="53"/>
      <c r="CZ92" s="15"/>
      <c r="DA92" s="51"/>
      <c r="DB92" s="52"/>
      <c r="DC92" s="52"/>
      <c r="DD92" s="53"/>
      <c r="DE92" s="51"/>
      <c r="DF92" s="52"/>
      <c r="DG92" s="52"/>
      <c r="DH92" s="53"/>
      <c r="DI92" s="15"/>
      <c r="DJ92" s="51"/>
      <c r="DK92" s="52"/>
      <c r="DL92" s="52"/>
      <c r="DM92" s="53"/>
      <c r="DN92" s="51"/>
      <c r="DO92" s="52"/>
      <c r="DP92" s="52"/>
      <c r="DQ92" s="53"/>
      <c r="DR92" s="15"/>
      <c r="DS92" s="51"/>
      <c r="DT92" s="52"/>
      <c r="DU92" s="52"/>
      <c r="DV92" s="53"/>
      <c r="DW92" s="51"/>
      <c r="DX92" s="52"/>
      <c r="DY92" s="52"/>
      <c r="DZ92" s="53"/>
      <c r="EA92" s="15"/>
      <c r="EB92" s="51"/>
      <c r="EC92" s="52"/>
      <c r="ED92" s="52"/>
      <c r="EE92" s="53"/>
      <c r="EF92" s="51"/>
      <c r="EG92" s="52"/>
      <c r="EH92" s="52"/>
      <c r="EI92" s="53"/>
      <c r="EJ92" s="15"/>
      <c r="EK92" s="51"/>
      <c r="EL92" s="52"/>
      <c r="EM92" s="52"/>
      <c r="EN92" s="53"/>
      <c r="EO92" s="51"/>
      <c r="EP92" s="52"/>
      <c r="EQ92" s="52"/>
      <c r="ER92" s="53"/>
      <c r="ES92" s="15"/>
      <c r="ET92" s="51"/>
      <c r="EU92" s="52"/>
      <c r="EV92" s="52"/>
      <c r="EW92" s="53"/>
      <c r="EX92" s="51"/>
      <c r="EY92" s="52"/>
      <c r="EZ92" s="52"/>
      <c r="FA92" s="53"/>
      <c r="FB92" s="15"/>
      <c r="FC92" s="51"/>
      <c r="FD92" s="52"/>
      <c r="FE92" s="52"/>
      <c r="FF92" s="53"/>
      <c r="FG92" s="51"/>
      <c r="FH92" s="52"/>
      <c r="FI92" s="52"/>
      <c r="FJ92" s="53"/>
      <c r="FK92" s="15"/>
      <c r="FL92" s="51"/>
      <c r="FM92" s="52"/>
      <c r="FN92" s="52"/>
      <c r="FO92" s="53"/>
      <c r="FP92" s="51"/>
      <c r="FQ92" s="52"/>
      <c r="FR92" s="52"/>
      <c r="FS92" s="53"/>
      <c r="FT92" s="15"/>
      <c r="FU92" s="51"/>
      <c r="FV92" s="52"/>
      <c r="FW92" s="52"/>
      <c r="FX92" s="53"/>
      <c r="FY92" s="51"/>
      <c r="FZ92" s="52"/>
      <c r="GA92" s="52"/>
      <c r="GB92" s="53"/>
      <c r="GC92" s="15"/>
      <c r="GD92" s="51"/>
      <c r="GE92" s="52"/>
      <c r="GF92" s="52"/>
      <c r="GG92" s="53"/>
      <c r="GH92" s="51"/>
      <c r="GI92" s="52"/>
      <c r="GJ92" s="52"/>
      <c r="GK92" s="53"/>
      <c r="GL92" s="15"/>
      <c r="GM92" s="51"/>
      <c r="GN92" s="52"/>
      <c r="GO92" s="52"/>
      <c r="GP92" s="53"/>
      <c r="GQ92" s="51"/>
      <c r="GR92" s="52"/>
      <c r="GS92" s="52"/>
      <c r="GT92" s="53"/>
      <c r="GU92" s="15"/>
      <c r="GV92" s="51"/>
      <c r="GW92" s="52"/>
      <c r="GX92" s="52"/>
      <c r="GY92" s="53"/>
      <c r="GZ92" s="51"/>
      <c r="HA92" s="52"/>
      <c r="HB92" s="52"/>
      <c r="HC92" s="53"/>
      <c r="HD92" s="15"/>
      <c r="HE92" s="51"/>
      <c r="HF92" s="52"/>
      <c r="HG92" s="52"/>
      <c r="HH92" s="53"/>
      <c r="HI92" s="51"/>
      <c r="HJ92" s="52"/>
      <c r="HK92" s="52"/>
      <c r="HL92" s="53"/>
      <c r="HM92" s="15"/>
      <c r="HN92" s="51"/>
      <c r="HO92" s="52"/>
      <c r="HP92" s="52"/>
      <c r="HQ92" s="53"/>
      <c r="HR92" s="51"/>
      <c r="HS92" s="52"/>
      <c r="HT92" s="52"/>
      <c r="HU92" s="53"/>
      <c r="HV92" s="15"/>
      <c r="HW92" s="51"/>
      <c r="HX92" s="52"/>
      <c r="HY92" s="52"/>
      <c r="HZ92" s="53"/>
      <c r="IA92" s="51"/>
      <c r="IB92" s="52"/>
      <c r="IC92" s="52"/>
      <c r="ID92" s="53"/>
      <c r="IE92" s="15"/>
      <c r="IF92" s="51"/>
      <c r="IG92" s="52"/>
      <c r="IH92" s="52"/>
      <c r="II92" s="53"/>
      <c r="IJ92" s="51"/>
      <c r="IK92" s="52"/>
      <c r="IL92" s="52"/>
      <c r="IM92" s="53"/>
      <c r="IN92" s="15"/>
      <c r="IO92" s="51"/>
      <c r="IP92" s="52"/>
      <c r="IQ92" s="52"/>
      <c r="IR92" s="53"/>
      <c r="IS92" s="51"/>
      <c r="IT92" s="52"/>
      <c r="IU92" s="52"/>
      <c r="IV92" s="53"/>
    </row>
    <row r="93" spans="1:256" ht="19.5" customHeight="1">
      <c r="A93" s="217" t="s">
        <v>0</v>
      </c>
      <c r="B93" s="217">
        <v>4</v>
      </c>
      <c r="C93" s="217">
        <v>1</v>
      </c>
      <c r="D93" s="217" t="s">
        <v>228</v>
      </c>
      <c r="E93" s="15"/>
      <c r="F93" s="217" t="s">
        <v>45</v>
      </c>
      <c r="G93" s="217">
        <v>3</v>
      </c>
      <c r="H93" s="217">
        <v>2</v>
      </c>
      <c r="I93" s="217" t="s">
        <v>0</v>
      </c>
      <c r="J93" s="51"/>
      <c r="K93" s="52"/>
      <c r="L93" s="52"/>
      <c r="M93" s="53"/>
      <c r="N93" s="15"/>
      <c r="O93" s="51"/>
      <c r="P93" s="52"/>
      <c r="Q93" s="52"/>
      <c r="R93" s="53"/>
      <c r="S93" s="51"/>
      <c r="T93" s="52"/>
      <c r="U93" s="52"/>
      <c r="V93" s="53"/>
      <c r="W93" s="15"/>
      <c r="X93" s="51"/>
      <c r="Y93" s="52"/>
      <c r="Z93" s="52"/>
      <c r="AA93" s="53"/>
      <c r="AB93" s="51"/>
      <c r="AC93" s="52"/>
      <c r="AD93" s="52"/>
      <c r="AE93" s="53"/>
      <c r="AF93" s="15"/>
      <c r="AG93" s="51"/>
      <c r="AH93" s="52"/>
      <c r="AI93" s="52"/>
      <c r="AJ93" s="53"/>
      <c r="AK93" s="51"/>
      <c r="AL93" s="52"/>
      <c r="AM93" s="52"/>
      <c r="AN93" s="53"/>
      <c r="AO93" s="15"/>
      <c r="AP93" s="51"/>
      <c r="AQ93" s="52"/>
      <c r="AR93" s="52"/>
      <c r="AS93" s="53"/>
      <c r="AT93" s="51"/>
      <c r="AU93" s="52"/>
      <c r="AV93" s="52"/>
      <c r="AW93" s="53"/>
      <c r="AX93" s="15"/>
      <c r="AY93" s="51"/>
      <c r="AZ93" s="52"/>
      <c r="BA93" s="52"/>
      <c r="BB93" s="53"/>
      <c r="BC93" s="51"/>
      <c r="BD93" s="52"/>
      <c r="BE93" s="52"/>
      <c r="BF93" s="53"/>
      <c r="BG93" s="15"/>
      <c r="BH93" s="51"/>
      <c r="BI93" s="52"/>
      <c r="BJ93" s="52"/>
      <c r="BK93" s="53"/>
      <c r="BL93" s="51"/>
      <c r="BM93" s="52"/>
      <c r="BN93" s="52"/>
      <c r="BO93" s="53"/>
      <c r="BP93" s="15"/>
      <c r="BQ93" s="51"/>
      <c r="BR93" s="52"/>
      <c r="BS93" s="52"/>
      <c r="BT93" s="53"/>
      <c r="BU93" s="51"/>
      <c r="BV93" s="52"/>
      <c r="BW93" s="52"/>
      <c r="BX93" s="53"/>
      <c r="BY93" s="15"/>
      <c r="BZ93" s="51"/>
      <c r="CA93" s="52"/>
      <c r="CB93" s="52"/>
      <c r="CC93" s="53"/>
      <c r="CD93" s="51"/>
      <c r="CE93" s="52"/>
      <c r="CF93" s="52"/>
      <c r="CG93" s="53"/>
      <c r="CH93" s="15"/>
      <c r="CI93" s="51"/>
      <c r="CJ93" s="52"/>
      <c r="CK93" s="52"/>
      <c r="CL93" s="53"/>
      <c r="CM93" s="51"/>
      <c r="CN93" s="52"/>
      <c r="CO93" s="52"/>
      <c r="CP93" s="53"/>
      <c r="CQ93" s="15"/>
      <c r="CR93" s="51"/>
      <c r="CS93" s="52"/>
      <c r="CT93" s="52"/>
      <c r="CU93" s="53"/>
      <c r="CV93" s="51"/>
      <c r="CW93" s="52"/>
      <c r="CX93" s="52"/>
      <c r="CY93" s="53"/>
      <c r="CZ93" s="15"/>
      <c r="DA93" s="51"/>
      <c r="DB93" s="52"/>
      <c r="DC93" s="52"/>
      <c r="DD93" s="53"/>
      <c r="DE93" s="51"/>
      <c r="DF93" s="52"/>
      <c r="DG93" s="52"/>
      <c r="DH93" s="53"/>
      <c r="DI93" s="15"/>
      <c r="DJ93" s="51"/>
      <c r="DK93" s="52"/>
      <c r="DL93" s="52"/>
      <c r="DM93" s="53"/>
      <c r="DN93" s="51"/>
      <c r="DO93" s="52"/>
      <c r="DP93" s="52"/>
      <c r="DQ93" s="53"/>
      <c r="DR93" s="15"/>
      <c r="DS93" s="51"/>
      <c r="DT93" s="52"/>
      <c r="DU93" s="52"/>
      <c r="DV93" s="53"/>
      <c r="DW93" s="51"/>
      <c r="DX93" s="52"/>
      <c r="DY93" s="52"/>
      <c r="DZ93" s="53"/>
      <c r="EA93" s="15"/>
      <c r="EB93" s="51"/>
      <c r="EC93" s="52"/>
      <c r="ED93" s="52"/>
      <c r="EE93" s="53"/>
      <c r="EF93" s="51"/>
      <c r="EG93" s="52"/>
      <c r="EH93" s="52"/>
      <c r="EI93" s="53"/>
      <c r="EJ93" s="15"/>
      <c r="EK93" s="51"/>
      <c r="EL93" s="52"/>
      <c r="EM93" s="52"/>
      <c r="EN93" s="53"/>
      <c r="EO93" s="51"/>
      <c r="EP93" s="52"/>
      <c r="EQ93" s="52"/>
      <c r="ER93" s="53"/>
      <c r="ES93" s="15"/>
      <c r="ET93" s="51"/>
      <c r="EU93" s="52"/>
      <c r="EV93" s="52"/>
      <c r="EW93" s="53"/>
      <c r="EX93" s="51"/>
      <c r="EY93" s="52"/>
      <c r="EZ93" s="52"/>
      <c r="FA93" s="53"/>
      <c r="FB93" s="15"/>
      <c r="FC93" s="51"/>
      <c r="FD93" s="52"/>
      <c r="FE93" s="52"/>
      <c r="FF93" s="53"/>
      <c r="FG93" s="51"/>
      <c r="FH93" s="52"/>
      <c r="FI93" s="52"/>
      <c r="FJ93" s="53"/>
      <c r="FK93" s="15"/>
      <c r="FL93" s="51"/>
      <c r="FM93" s="52"/>
      <c r="FN93" s="52"/>
      <c r="FO93" s="53"/>
      <c r="FP93" s="51"/>
      <c r="FQ93" s="52"/>
      <c r="FR93" s="52"/>
      <c r="FS93" s="53"/>
      <c r="FT93" s="15"/>
      <c r="FU93" s="51"/>
      <c r="FV93" s="52"/>
      <c r="FW93" s="52"/>
      <c r="FX93" s="53"/>
      <c r="FY93" s="51"/>
      <c r="FZ93" s="52"/>
      <c r="GA93" s="52"/>
      <c r="GB93" s="53"/>
      <c r="GC93" s="15"/>
      <c r="GD93" s="51"/>
      <c r="GE93" s="52"/>
      <c r="GF93" s="52"/>
      <c r="GG93" s="53"/>
      <c r="GH93" s="51"/>
      <c r="GI93" s="52"/>
      <c r="GJ93" s="52"/>
      <c r="GK93" s="53"/>
      <c r="GL93" s="15"/>
      <c r="GM93" s="51"/>
      <c r="GN93" s="52"/>
      <c r="GO93" s="52"/>
      <c r="GP93" s="53"/>
      <c r="GQ93" s="51"/>
      <c r="GR93" s="52"/>
      <c r="GS93" s="52"/>
      <c r="GT93" s="53"/>
      <c r="GU93" s="15"/>
      <c r="GV93" s="51"/>
      <c r="GW93" s="52"/>
      <c r="GX93" s="52"/>
      <c r="GY93" s="53"/>
      <c r="GZ93" s="51"/>
      <c r="HA93" s="52"/>
      <c r="HB93" s="52"/>
      <c r="HC93" s="53"/>
      <c r="HD93" s="15"/>
      <c r="HE93" s="51"/>
      <c r="HF93" s="52"/>
      <c r="HG93" s="52"/>
      <c r="HH93" s="53"/>
      <c r="HI93" s="51"/>
      <c r="HJ93" s="52"/>
      <c r="HK93" s="52"/>
      <c r="HL93" s="53"/>
      <c r="HM93" s="15"/>
      <c r="HN93" s="51"/>
      <c r="HO93" s="52"/>
      <c r="HP93" s="52"/>
      <c r="HQ93" s="53"/>
      <c r="HR93" s="51"/>
      <c r="HS93" s="52"/>
      <c r="HT93" s="52"/>
      <c r="HU93" s="53"/>
      <c r="HV93" s="15"/>
      <c r="HW93" s="51"/>
      <c r="HX93" s="52"/>
      <c r="HY93" s="52"/>
      <c r="HZ93" s="53"/>
      <c r="IA93" s="51"/>
      <c r="IB93" s="52"/>
      <c r="IC93" s="52"/>
      <c r="ID93" s="53"/>
      <c r="IE93" s="15"/>
      <c r="IF93" s="51"/>
      <c r="IG93" s="52"/>
      <c r="IH93" s="52"/>
      <c r="II93" s="53"/>
      <c r="IJ93" s="51"/>
      <c r="IK93" s="52"/>
      <c r="IL93" s="52"/>
      <c r="IM93" s="53"/>
      <c r="IN93" s="15"/>
      <c r="IO93" s="51"/>
      <c r="IP93" s="52"/>
      <c r="IQ93" s="52"/>
      <c r="IR93" s="53"/>
      <c r="IS93" s="51"/>
      <c r="IT93" s="52"/>
      <c r="IU93" s="52"/>
      <c r="IV93" s="53"/>
    </row>
    <row r="94" spans="1:256" ht="19.5" customHeight="1">
      <c r="A94" s="217" t="s">
        <v>84</v>
      </c>
      <c r="B94" s="217">
        <v>5</v>
      </c>
      <c r="C94" s="217">
        <v>0</v>
      </c>
      <c r="D94" s="217" t="s">
        <v>88</v>
      </c>
      <c r="E94" s="15"/>
      <c r="F94" s="217" t="s">
        <v>88</v>
      </c>
      <c r="G94" s="217">
        <v>3</v>
      </c>
      <c r="H94" s="217">
        <v>2</v>
      </c>
      <c r="I94" s="217" t="s">
        <v>92</v>
      </c>
      <c r="J94" s="51"/>
      <c r="K94" s="52"/>
      <c r="L94" s="52"/>
      <c r="M94" s="53"/>
      <c r="N94" s="15"/>
      <c r="O94" s="51"/>
      <c r="P94" s="52"/>
      <c r="Q94" s="52"/>
      <c r="R94" s="53"/>
      <c r="S94" s="51"/>
      <c r="T94" s="52"/>
      <c r="U94" s="52"/>
      <c r="V94" s="53"/>
      <c r="W94" s="15"/>
      <c r="X94" s="51"/>
      <c r="Y94" s="52"/>
      <c r="Z94" s="52"/>
      <c r="AA94" s="53"/>
      <c r="AB94" s="51"/>
      <c r="AC94" s="52"/>
      <c r="AD94" s="52"/>
      <c r="AE94" s="53"/>
      <c r="AF94" s="15"/>
      <c r="AG94" s="51"/>
      <c r="AH94" s="52"/>
      <c r="AI94" s="52"/>
      <c r="AJ94" s="53"/>
      <c r="AK94" s="51"/>
      <c r="AL94" s="52"/>
      <c r="AM94" s="52"/>
      <c r="AN94" s="53"/>
      <c r="AO94" s="15"/>
      <c r="AP94" s="51"/>
      <c r="AQ94" s="52"/>
      <c r="AR94" s="52"/>
      <c r="AS94" s="53"/>
      <c r="AT94" s="51"/>
      <c r="AU94" s="52"/>
      <c r="AV94" s="52"/>
      <c r="AW94" s="53"/>
      <c r="AX94" s="15"/>
      <c r="AY94" s="51"/>
      <c r="AZ94" s="52"/>
      <c r="BA94" s="52"/>
      <c r="BB94" s="53"/>
      <c r="BC94" s="51"/>
      <c r="BD94" s="52"/>
      <c r="BE94" s="52"/>
      <c r="BF94" s="53"/>
      <c r="BG94" s="15"/>
      <c r="BH94" s="51"/>
      <c r="BI94" s="52"/>
      <c r="BJ94" s="52"/>
      <c r="BK94" s="53"/>
      <c r="BL94" s="51"/>
      <c r="BM94" s="52"/>
      <c r="BN94" s="52"/>
      <c r="BO94" s="53"/>
      <c r="BP94" s="15"/>
      <c r="BQ94" s="51"/>
      <c r="BR94" s="52"/>
      <c r="BS94" s="52"/>
      <c r="BT94" s="53"/>
      <c r="BU94" s="51"/>
      <c r="BV94" s="52"/>
      <c r="BW94" s="52"/>
      <c r="BX94" s="53"/>
      <c r="BY94" s="15"/>
      <c r="BZ94" s="51"/>
      <c r="CA94" s="52"/>
      <c r="CB94" s="52"/>
      <c r="CC94" s="53"/>
      <c r="CD94" s="51"/>
      <c r="CE94" s="52"/>
      <c r="CF94" s="52"/>
      <c r="CG94" s="53"/>
      <c r="CH94" s="15"/>
      <c r="CI94" s="51"/>
      <c r="CJ94" s="52"/>
      <c r="CK94" s="52"/>
      <c r="CL94" s="53"/>
      <c r="CM94" s="51"/>
      <c r="CN94" s="52"/>
      <c r="CO94" s="52"/>
      <c r="CP94" s="53"/>
      <c r="CQ94" s="15"/>
      <c r="CR94" s="51"/>
      <c r="CS94" s="52"/>
      <c r="CT94" s="52"/>
      <c r="CU94" s="53"/>
      <c r="CV94" s="51"/>
      <c r="CW94" s="52"/>
      <c r="CX94" s="52"/>
      <c r="CY94" s="53"/>
      <c r="CZ94" s="15"/>
      <c r="DA94" s="51"/>
      <c r="DB94" s="52"/>
      <c r="DC94" s="52"/>
      <c r="DD94" s="53"/>
      <c r="DE94" s="51"/>
      <c r="DF94" s="52"/>
      <c r="DG94" s="52"/>
      <c r="DH94" s="53"/>
      <c r="DI94" s="15"/>
      <c r="DJ94" s="51"/>
      <c r="DK94" s="52"/>
      <c r="DL94" s="52"/>
      <c r="DM94" s="53"/>
      <c r="DN94" s="51"/>
      <c r="DO94" s="52"/>
      <c r="DP94" s="52"/>
      <c r="DQ94" s="53"/>
      <c r="DR94" s="15"/>
      <c r="DS94" s="51"/>
      <c r="DT94" s="52"/>
      <c r="DU94" s="52"/>
      <c r="DV94" s="53"/>
      <c r="DW94" s="51"/>
      <c r="DX94" s="52"/>
      <c r="DY94" s="52"/>
      <c r="DZ94" s="53"/>
      <c r="EA94" s="15"/>
      <c r="EB94" s="51"/>
      <c r="EC94" s="52"/>
      <c r="ED94" s="52"/>
      <c r="EE94" s="53"/>
      <c r="EF94" s="51"/>
      <c r="EG94" s="52"/>
      <c r="EH94" s="52"/>
      <c r="EI94" s="53"/>
      <c r="EJ94" s="15"/>
      <c r="EK94" s="51"/>
      <c r="EL94" s="52"/>
      <c r="EM94" s="52"/>
      <c r="EN94" s="53"/>
      <c r="EO94" s="51"/>
      <c r="EP94" s="52"/>
      <c r="EQ94" s="52"/>
      <c r="ER94" s="53"/>
      <c r="ES94" s="15"/>
      <c r="ET94" s="51"/>
      <c r="EU94" s="52"/>
      <c r="EV94" s="52"/>
      <c r="EW94" s="53"/>
      <c r="EX94" s="51"/>
      <c r="EY94" s="52"/>
      <c r="EZ94" s="52"/>
      <c r="FA94" s="53"/>
      <c r="FB94" s="15"/>
      <c r="FC94" s="51"/>
      <c r="FD94" s="52"/>
      <c r="FE94" s="52"/>
      <c r="FF94" s="53"/>
      <c r="FG94" s="51"/>
      <c r="FH94" s="52"/>
      <c r="FI94" s="52"/>
      <c r="FJ94" s="53"/>
      <c r="FK94" s="15"/>
      <c r="FL94" s="51"/>
      <c r="FM94" s="52"/>
      <c r="FN94" s="52"/>
      <c r="FO94" s="53"/>
      <c r="FP94" s="51"/>
      <c r="FQ94" s="52"/>
      <c r="FR94" s="52"/>
      <c r="FS94" s="53"/>
      <c r="FT94" s="15"/>
      <c r="FU94" s="51"/>
      <c r="FV94" s="52"/>
      <c r="FW94" s="52"/>
      <c r="FX94" s="53"/>
      <c r="FY94" s="51"/>
      <c r="FZ94" s="52"/>
      <c r="GA94" s="52"/>
      <c r="GB94" s="53"/>
      <c r="GC94" s="15"/>
      <c r="GD94" s="51"/>
      <c r="GE94" s="52"/>
      <c r="GF94" s="52"/>
      <c r="GG94" s="53"/>
      <c r="GH94" s="51"/>
      <c r="GI94" s="52"/>
      <c r="GJ94" s="52"/>
      <c r="GK94" s="53"/>
      <c r="GL94" s="15"/>
      <c r="GM94" s="51"/>
      <c r="GN94" s="52"/>
      <c r="GO94" s="52"/>
      <c r="GP94" s="53"/>
      <c r="GQ94" s="51"/>
      <c r="GR94" s="52"/>
      <c r="GS94" s="52"/>
      <c r="GT94" s="53"/>
      <c r="GU94" s="15"/>
      <c r="GV94" s="51"/>
      <c r="GW94" s="52"/>
      <c r="GX94" s="52"/>
      <c r="GY94" s="53"/>
      <c r="GZ94" s="51"/>
      <c r="HA94" s="52"/>
      <c r="HB94" s="52"/>
      <c r="HC94" s="53"/>
      <c r="HD94" s="15"/>
      <c r="HE94" s="51"/>
      <c r="HF94" s="52"/>
      <c r="HG94" s="52"/>
      <c r="HH94" s="53"/>
      <c r="HI94" s="51"/>
      <c r="HJ94" s="52"/>
      <c r="HK94" s="52"/>
      <c r="HL94" s="53"/>
      <c r="HM94" s="15"/>
      <c r="HN94" s="51"/>
      <c r="HO94" s="52"/>
      <c r="HP94" s="52"/>
      <c r="HQ94" s="53"/>
      <c r="HR94" s="51"/>
      <c r="HS94" s="52"/>
      <c r="HT94" s="52"/>
      <c r="HU94" s="53"/>
      <c r="HV94" s="15"/>
      <c r="HW94" s="51"/>
      <c r="HX94" s="52"/>
      <c r="HY94" s="52"/>
      <c r="HZ94" s="53"/>
      <c r="IA94" s="51"/>
      <c r="IB94" s="52"/>
      <c r="IC94" s="52"/>
      <c r="ID94" s="53"/>
      <c r="IE94" s="15"/>
      <c r="IF94" s="51"/>
      <c r="IG94" s="52"/>
      <c r="IH94" s="52"/>
      <c r="II94" s="53"/>
      <c r="IJ94" s="51"/>
      <c r="IK94" s="52"/>
      <c r="IL94" s="52"/>
      <c r="IM94" s="53"/>
      <c r="IN94" s="15"/>
      <c r="IO94" s="51"/>
      <c r="IP94" s="52"/>
      <c r="IQ94" s="52"/>
      <c r="IR94" s="53"/>
      <c r="IS94" s="51"/>
      <c r="IT94" s="52"/>
      <c r="IU94" s="52"/>
      <c r="IV94" s="53"/>
    </row>
    <row r="95" spans="1:256" ht="19.5" customHeight="1">
      <c r="A95" s="217" t="s">
        <v>229</v>
      </c>
      <c r="B95" s="217" t="s">
        <v>237</v>
      </c>
      <c r="C95" s="217" t="s">
        <v>237</v>
      </c>
      <c r="D95" s="217" t="s">
        <v>1</v>
      </c>
      <c r="E95" s="15"/>
      <c r="F95" s="217" t="s">
        <v>229</v>
      </c>
      <c r="G95" s="217" t="s">
        <v>237</v>
      </c>
      <c r="H95" s="217" t="s">
        <v>237</v>
      </c>
      <c r="I95" s="217" t="s">
        <v>228</v>
      </c>
      <c r="J95" s="51"/>
      <c r="K95" s="52"/>
      <c r="L95" s="52"/>
      <c r="M95" s="53"/>
      <c r="N95" s="15"/>
      <c r="O95" s="51"/>
      <c r="P95" s="52"/>
      <c r="Q95" s="52"/>
      <c r="R95" s="53"/>
      <c r="S95" s="51"/>
      <c r="T95" s="52"/>
      <c r="U95" s="52"/>
      <c r="V95" s="53"/>
      <c r="W95" s="15"/>
      <c r="X95" s="51"/>
      <c r="Y95" s="52"/>
      <c r="Z95" s="52"/>
      <c r="AA95" s="53"/>
      <c r="AB95" s="51"/>
      <c r="AC95" s="52"/>
      <c r="AD95" s="52"/>
      <c r="AE95" s="53"/>
      <c r="AF95" s="15"/>
      <c r="AG95" s="51"/>
      <c r="AH95" s="52"/>
      <c r="AI95" s="52"/>
      <c r="AJ95" s="53"/>
      <c r="AK95" s="51"/>
      <c r="AL95" s="52"/>
      <c r="AM95" s="52"/>
      <c r="AN95" s="53"/>
      <c r="AO95" s="15"/>
      <c r="AP95" s="51"/>
      <c r="AQ95" s="52"/>
      <c r="AR95" s="52"/>
      <c r="AS95" s="53"/>
      <c r="AT95" s="51"/>
      <c r="AU95" s="52"/>
      <c r="AV95" s="52"/>
      <c r="AW95" s="53"/>
      <c r="AX95" s="15"/>
      <c r="AY95" s="51"/>
      <c r="AZ95" s="52"/>
      <c r="BA95" s="52"/>
      <c r="BB95" s="53"/>
      <c r="BC95" s="51"/>
      <c r="BD95" s="52"/>
      <c r="BE95" s="52"/>
      <c r="BF95" s="53"/>
      <c r="BG95" s="15"/>
      <c r="BH95" s="51"/>
      <c r="BI95" s="52"/>
      <c r="BJ95" s="52"/>
      <c r="BK95" s="53"/>
      <c r="BL95" s="51"/>
      <c r="BM95" s="52"/>
      <c r="BN95" s="52"/>
      <c r="BO95" s="53"/>
      <c r="BP95" s="15"/>
      <c r="BQ95" s="51"/>
      <c r="BR95" s="52"/>
      <c r="BS95" s="52"/>
      <c r="BT95" s="53"/>
      <c r="BU95" s="51"/>
      <c r="BV95" s="52"/>
      <c r="BW95" s="52"/>
      <c r="BX95" s="53"/>
      <c r="BY95" s="15"/>
      <c r="BZ95" s="51"/>
      <c r="CA95" s="52"/>
      <c r="CB95" s="52"/>
      <c r="CC95" s="53"/>
      <c r="CD95" s="51"/>
      <c r="CE95" s="52"/>
      <c r="CF95" s="52"/>
      <c r="CG95" s="53"/>
      <c r="CH95" s="15"/>
      <c r="CI95" s="51"/>
      <c r="CJ95" s="52"/>
      <c r="CK95" s="52"/>
      <c r="CL95" s="53"/>
      <c r="CM95" s="51"/>
      <c r="CN95" s="52"/>
      <c r="CO95" s="52"/>
      <c r="CP95" s="53"/>
      <c r="CQ95" s="15"/>
      <c r="CR95" s="51"/>
      <c r="CS95" s="52"/>
      <c r="CT95" s="52"/>
      <c r="CU95" s="53"/>
      <c r="CV95" s="51"/>
      <c r="CW95" s="52"/>
      <c r="CX95" s="52"/>
      <c r="CY95" s="53"/>
      <c r="CZ95" s="15"/>
      <c r="DA95" s="51"/>
      <c r="DB95" s="52"/>
      <c r="DC95" s="52"/>
      <c r="DD95" s="53"/>
      <c r="DE95" s="51"/>
      <c r="DF95" s="52"/>
      <c r="DG95" s="52"/>
      <c r="DH95" s="53"/>
      <c r="DI95" s="15"/>
      <c r="DJ95" s="51"/>
      <c r="DK95" s="52"/>
      <c r="DL95" s="52"/>
      <c r="DM95" s="53"/>
      <c r="DN95" s="51"/>
      <c r="DO95" s="52"/>
      <c r="DP95" s="52"/>
      <c r="DQ95" s="53"/>
      <c r="DR95" s="15"/>
      <c r="DS95" s="51"/>
      <c r="DT95" s="52"/>
      <c r="DU95" s="52"/>
      <c r="DV95" s="53"/>
      <c r="DW95" s="51"/>
      <c r="DX95" s="52"/>
      <c r="DY95" s="52"/>
      <c r="DZ95" s="53"/>
      <c r="EA95" s="15"/>
      <c r="EB95" s="51"/>
      <c r="EC95" s="52"/>
      <c r="ED95" s="52"/>
      <c r="EE95" s="53"/>
      <c r="EF95" s="51"/>
      <c r="EG95" s="52"/>
      <c r="EH95" s="52"/>
      <c r="EI95" s="53"/>
      <c r="EJ95" s="15"/>
      <c r="EK95" s="51"/>
      <c r="EL95" s="52"/>
      <c r="EM95" s="52"/>
      <c r="EN95" s="53"/>
      <c r="EO95" s="51"/>
      <c r="EP95" s="52"/>
      <c r="EQ95" s="52"/>
      <c r="ER95" s="53"/>
      <c r="ES95" s="15"/>
      <c r="ET95" s="51"/>
      <c r="EU95" s="52"/>
      <c r="EV95" s="52"/>
      <c r="EW95" s="53"/>
      <c r="EX95" s="51"/>
      <c r="EY95" s="52"/>
      <c r="EZ95" s="52"/>
      <c r="FA95" s="53"/>
      <c r="FB95" s="15"/>
      <c r="FC95" s="51"/>
      <c r="FD95" s="52"/>
      <c r="FE95" s="52"/>
      <c r="FF95" s="53"/>
      <c r="FG95" s="51"/>
      <c r="FH95" s="52"/>
      <c r="FI95" s="52"/>
      <c r="FJ95" s="53"/>
      <c r="FK95" s="15"/>
      <c r="FL95" s="51"/>
      <c r="FM95" s="52"/>
      <c r="FN95" s="52"/>
      <c r="FO95" s="53"/>
      <c r="FP95" s="51"/>
      <c r="FQ95" s="52"/>
      <c r="FR95" s="52"/>
      <c r="FS95" s="53"/>
      <c r="FT95" s="15"/>
      <c r="FU95" s="51"/>
      <c r="FV95" s="52"/>
      <c r="FW95" s="52"/>
      <c r="FX95" s="53"/>
      <c r="FY95" s="51"/>
      <c r="FZ95" s="52"/>
      <c r="GA95" s="52"/>
      <c r="GB95" s="53"/>
      <c r="GC95" s="15"/>
      <c r="GD95" s="51"/>
      <c r="GE95" s="52"/>
      <c r="GF95" s="52"/>
      <c r="GG95" s="53"/>
      <c r="GH95" s="51"/>
      <c r="GI95" s="52"/>
      <c r="GJ95" s="52"/>
      <c r="GK95" s="53"/>
      <c r="GL95" s="15"/>
      <c r="GM95" s="51"/>
      <c r="GN95" s="52"/>
      <c r="GO95" s="52"/>
      <c r="GP95" s="53"/>
      <c r="GQ95" s="51"/>
      <c r="GR95" s="52"/>
      <c r="GS95" s="52"/>
      <c r="GT95" s="53"/>
      <c r="GU95" s="15"/>
      <c r="GV95" s="51"/>
      <c r="GW95" s="52"/>
      <c r="GX95" s="52"/>
      <c r="GY95" s="53"/>
      <c r="GZ95" s="51"/>
      <c r="HA95" s="52"/>
      <c r="HB95" s="52"/>
      <c r="HC95" s="53"/>
      <c r="HD95" s="15"/>
      <c r="HE95" s="51"/>
      <c r="HF95" s="52"/>
      <c r="HG95" s="52"/>
      <c r="HH95" s="53"/>
      <c r="HI95" s="51"/>
      <c r="HJ95" s="52"/>
      <c r="HK95" s="52"/>
      <c r="HL95" s="53"/>
      <c r="HM95" s="15"/>
      <c r="HN95" s="51"/>
      <c r="HO95" s="52"/>
      <c r="HP95" s="52"/>
      <c r="HQ95" s="53"/>
      <c r="HR95" s="51"/>
      <c r="HS95" s="52"/>
      <c r="HT95" s="52"/>
      <c r="HU95" s="53"/>
      <c r="HV95" s="15"/>
      <c r="HW95" s="51"/>
      <c r="HX95" s="52"/>
      <c r="HY95" s="52"/>
      <c r="HZ95" s="53"/>
      <c r="IA95" s="51"/>
      <c r="IB95" s="52"/>
      <c r="IC95" s="52"/>
      <c r="ID95" s="53"/>
      <c r="IE95" s="15"/>
      <c r="IF95" s="51"/>
      <c r="IG95" s="52"/>
      <c r="IH95" s="52"/>
      <c r="II95" s="53"/>
      <c r="IJ95" s="51"/>
      <c r="IK95" s="52"/>
      <c r="IL95" s="52"/>
      <c r="IM95" s="53"/>
      <c r="IN95" s="15"/>
      <c r="IO95" s="51"/>
      <c r="IP95" s="52"/>
      <c r="IQ95" s="52"/>
      <c r="IR95" s="53"/>
      <c r="IS95" s="51"/>
      <c r="IT95" s="52"/>
      <c r="IU95" s="52"/>
      <c r="IV95" s="53"/>
    </row>
    <row r="96" spans="1:256" ht="19.5" customHeight="1">
      <c r="A96" s="205"/>
      <c r="B96" s="217"/>
      <c r="C96" s="217"/>
      <c r="D96" s="74"/>
      <c r="E96" s="15"/>
      <c r="F96" s="93"/>
      <c r="G96" s="217"/>
      <c r="H96" s="217"/>
      <c r="I96" s="74"/>
      <c r="J96" s="51"/>
      <c r="K96" s="52"/>
      <c r="L96" s="52"/>
      <c r="M96" s="53"/>
      <c r="N96" s="15"/>
      <c r="O96" s="51"/>
      <c r="P96" s="52"/>
      <c r="Q96" s="52"/>
      <c r="R96" s="53"/>
      <c r="S96" s="51"/>
      <c r="T96" s="52"/>
      <c r="U96" s="52"/>
      <c r="V96" s="53"/>
      <c r="W96" s="15"/>
      <c r="X96" s="51"/>
      <c r="Y96" s="52"/>
      <c r="Z96" s="52"/>
      <c r="AA96" s="53"/>
      <c r="AB96" s="51"/>
      <c r="AC96" s="52"/>
      <c r="AD96" s="52"/>
      <c r="AE96" s="53"/>
      <c r="AF96" s="15"/>
      <c r="AG96" s="51"/>
      <c r="AH96" s="52"/>
      <c r="AI96" s="52"/>
      <c r="AJ96" s="53"/>
      <c r="AK96" s="51"/>
      <c r="AL96" s="52"/>
      <c r="AM96" s="52"/>
      <c r="AN96" s="53"/>
      <c r="AO96" s="15"/>
      <c r="AP96" s="51"/>
      <c r="AQ96" s="52"/>
      <c r="AR96" s="52"/>
      <c r="AS96" s="53"/>
      <c r="AT96" s="51"/>
      <c r="AU96" s="52"/>
      <c r="AV96" s="52"/>
      <c r="AW96" s="53"/>
      <c r="AX96" s="15"/>
      <c r="AY96" s="51"/>
      <c r="AZ96" s="52"/>
      <c r="BA96" s="52"/>
      <c r="BB96" s="53"/>
      <c r="BC96" s="51"/>
      <c r="BD96" s="52"/>
      <c r="BE96" s="52"/>
      <c r="BF96" s="53"/>
      <c r="BG96" s="15"/>
      <c r="BH96" s="51"/>
      <c r="BI96" s="52"/>
      <c r="BJ96" s="52"/>
      <c r="BK96" s="53"/>
      <c r="BL96" s="51"/>
      <c r="BM96" s="52"/>
      <c r="BN96" s="52"/>
      <c r="BO96" s="53"/>
      <c r="BP96" s="15"/>
      <c r="BQ96" s="51"/>
      <c r="BR96" s="52"/>
      <c r="BS96" s="52"/>
      <c r="BT96" s="53"/>
      <c r="BU96" s="51"/>
      <c r="BV96" s="52"/>
      <c r="BW96" s="52"/>
      <c r="BX96" s="53"/>
      <c r="BY96" s="15"/>
      <c r="BZ96" s="51"/>
      <c r="CA96" s="52"/>
      <c r="CB96" s="52"/>
      <c r="CC96" s="53"/>
      <c r="CD96" s="51"/>
      <c r="CE96" s="52"/>
      <c r="CF96" s="52"/>
      <c r="CG96" s="53"/>
      <c r="CH96" s="15"/>
      <c r="CI96" s="51"/>
      <c r="CJ96" s="52"/>
      <c r="CK96" s="52"/>
      <c r="CL96" s="53"/>
      <c r="CM96" s="51"/>
      <c r="CN96" s="52"/>
      <c r="CO96" s="52"/>
      <c r="CP96" s="53"/>
      <c r="CQ96" s="15"/>
      <c r="CR96" s="51"/>
      <c r="CS96" s="52"/>
      <c r="CT96" s="52"/>
      <c r="CU96" s="53"/>
      <c r="CV96" s="51"/>
      <c r="CW96" s="52"/>
      <c r="CX96" s="52"/>
      <c r="CY96" s="53"/>
      <c r="CZ96" s="15"/>
      <c r="DA96" s="51"/>
      <c r="DB96" s="52"/>
      <c r="DC96" s="52"/>
      <c r="DD96" s="53"/>
      <c r="DE96" s="51"/>
      <c r="DF96" s="52"/>
      <c r="DG96" s="52"/>
      <c r="DH96" s="53"/>
      <c r="DI96" s="15"/>
      <c r="DJ96" s="51"/>
      <c r="DK96" s="52"/>
      <c r="DL96" s="52"/>
      <c r="DM96" s="53"/>
      <c r="DN96" s="51"/>
      <c r="DO96" s="52"/>
      <c r="DP96" s="52"/>
      <c r="DQ96" s="53"/>
      <c r="DR96" s="15"/>
      <c r="DS96" s="51"/>
      <c r="DT96" s="52"/>
      <c r="DU96" s="52"/>
      <c r="DV96" s="53"/>
      <c r="DW96" s="51"/>
      <c r="DX96" s="52"/>
      <c r="DY96" s="52"/>
      <c r="DZ96" s="53"/>
      <c r="EA96" s="15"/>
      <c r="EB96" s="51"/>
      <c r="EC96" s="52"/>
      <c r="ED96" s="52"/>
      <c r="EE96" s="53"/>
      <c r="EF96" s="51"/>
      <c r="EG96" s="52"/>
      <c r="EH96" s="52"/>
      <c r="EI96" s="53"/>
      <c r="EJ96" s="15"/>
      <c r="EK96" s="51"/>
      <c r="EL96" s="52"/>
      <c r="EM96" s="52"/>
      <c r="EN96" s="53"/>
      <c r="EO96" s="51"/>
      <c r="EP96" s="52"/>
      <c r="EQ96" s="52"/>
      <c r="ER96" s="53"/>
      <c r="ES96" s="15"/>
      <c r="ET96" s="51"/>
      <c r="EU96" s="52"/>
      <c r="EV96" s="52"/>
      <c r="EW96" s="53"/>
      <c r="EX96" s="51"/>
      <c r="EY96" s="52"/>
      <c r="EZ96" s="52"/>
      <c r="FA96" s="53"/>
      <c r="FB96" s="15"/>
      <c r="FC96" s="51"/>
      <c r="FD96" s="52"/>
      <c r="FE96" s="52"/>
      <c r="FF96" s="53"/>
      <c r="FG96" s="51"/>
      <c r="FH96" s="52"/>
      <c r="FI96" s="52"/>
      <c r="FJ96" s="53"/>
      <c r="FK96" s="15"/>
      <c r="FL96" s="51"/>
      <c r="FM96" s="52"/>
      <c r="FN96" s="52"/>
      <c r="FO96" s="53"/>
      <c r="FP96" s="51"/>
      <c r="FQ96" s="52"/>
      <c r="FR96" s="52"/>
      <c r="FS96" s="53"/>
      <c r="FT96" s="15"/>
      <c r="FU96" s="51"/>
      <c r="FV96" s="52"/>
      <c r="FW96" s="52"/>
      <c r="FX96" s="53"/>
      <c r="FY96" s="51"/>
      <c r="FZ96" s="52"/>
      <c r="GA96" s="52"/>
      <c r="GB96" s="53"/>
      <c r="GC96" s="15"/>
      <c r="GD96" s="51"/>
      <c r="GE96" s="52"/>
      <c r="GF96" s="52"/>
      <c r="GG96" s="53"/>
      <c r="GH96" s="51"/>
      <c r="GI96" s="52"/>
      <c r="GJ96" s="52"/>
      <c r="GK96" s="53"/>
      <c r="GL96" s="15"/>
      <c r="GM96" s="51"/>
      <c r="GN96" s="52"/>
      <c r="GO96" s="52"/>
      <c r="GP96" s="53"/>
      <c r="GQ96" s="51"/>
      <c r="GR96" s="52"/>
      <c r="GS96" s="52"/>
      <c r="GT96" s="53"/>
      <c r="GU96" s="15"/>
      <c r="GV96" s="51"/>
      <c r="GW96" s="52"/>
      <c r="GX96" s="52"/>
      <c r="GY96" s="53"/>
      <c r="GZ96" s="51"/>
      <c r="HA96" s="52"/>
      <c r="HB96" s="52"/>
      <c r="HC96" s="53"/>
      <c r="HD96" s="15"/>
      <c r="HE96" s="51"/>
      <c r="HF96" s="52"/>
      <c r="HG96" s="52"/>
      <c r="HH96" s="53"/>
      <c r="HI96" s="51"/>
      <c r="HJ96" s="52"/>
      <c r="HK96" s="52"/>
      <c r="HL96" s="53"/>
      <c r="HM96" s="15"/>
      <c r="HN96" s="51"/>
      <c r="HO96" s="52"/>
      <c r="HP96" s="52"/>
      <c r="HQ96" s="53"/>
      <c r="HR96" s="51"/>
      <c r="HS96" s="52"/>
      <c r="HT96" s="52"/>
      <c r="HU96" s="53"/>
      <c r="HV96" s="15"/>
      <c r="HW96" s="51"/>
      <c r="HX96" s="52"/>
      <c r="HY96" s="52"/>
      <c r="HZ96" s="53"/>
      <c r="IA96" s="51"/>
      <c r="IB96" s="52"/>
      <c r="IC96" s="52"/>
      <c r="ID96" s="53"/>
      <c r="IE96" s="15"/>
      <c r="IF96" s="51"/>
      <c r="IG96" s="52"/>
      <c r="IH96" s="52"/>
      <c r="II96" s="53"/>
      <c r="IJ96" s="51"/>
      <c r="IK96" s="52"/>
      <c r="IL96" s="52"/>
      <c r="IM96" s="53"/>
      <c r="IN96" s="15"/>
      <c r="IO96" s="51"/>
      <c r="IP96" s="52"/>
      <c r="IQ96" s="52"/>
      <c r="IR96" s="53"/>
      <c r="IS96" s="51"/>
      <c r="IT96" s="52"/>
      <c r="IU96" s="52"/>
      <c r="IV96" s="53"/>
    </row>
    <row r="97" spans="1:256" ht="24.75" customHeight="1">
      <c r="A97" s="189" t="s">
        <v>8</v>
      </c>
      <c r="B97" s="284"/>
      <c r="C97" s="285"/>
      <c r="D97" s="285"/>
      <c r="E97" s="16"/>
      <c r="F97" s="187" t="s">
        <v>8</v>
      </c>
      <c r="G97" s="283" t="s">
        <v>327</v>
      </c>
      <c r="H97" s="283"/>
      <c r="I97" s="283"/>
      <c r="J97" s="16"/>
      <c r="K97" s="287"/>
      <c r="L97" s="287"/>
      <c r="M97" s="287"/>
      <c r="N97" s="16"/>
      <c r="O97" s="16"/>
      <c r="P97" s="287"/>
      <c r="Q97" s="287"/>
      <c r="R97" s="287"/>
      <c r="S97" s="16"/>
      <c r="T97" s="287"/>
      <c r="U97" s="287"/>
      <c r="V97" s="287"/>
      <c r="W97" s="16"/>
      <c r="X97" s="16"/>
      <c r="Y97" s="287"/>
      <c r="Z97" s="287"/>
      <c r="AA97" s="287"/>
      <c r="AB97" s="16"/>
      <c r="AC97" s="287"/>
      <c r="AD97" s="287"/>
      <c r="AE97" s="287"/>
      <c r="AF97" s="16"/>
      <c r="AG97" s="16"/>
      <c r="AH97" s="287"/>
      <c r="AI97" s="287"/>
      <c r="AJ97" s="287"/>
      <c r="AK97" s="16"/>
      <c r="AL97" s="287"/>
      <c r="AM97" s="287"/>
      <c r="AN97" s="287"/>
      <c r="AO97" s="16"/>
      <c r="AP97" s="16"/>
      <c r="AQ97" s="287"/>
      <c r="AR97" s="287"/>
      <c r="AS97" s="287"/>
      <c r="AT97" s="16"/>
      <c r="AU97" s="287"/>
      <c r="AV97" s="287"/>
      <c r="AW97" s="287"/>
      <c r="AX97" s="16"/>
      <c r="AY97" s="16"/>
      <c r="AZ97" s="287"/>
      <c r="BA97" s="287"/>
      <c r="BB97" s="287"/>
      <c r="BC97" s="16"/>
      <c r="BD97" s="287"/>
      <c r="BE97" s="287"/>
      <c r="BF97" s="287"/>
      <c r="BG97" s="16"/>
      <c r="BH97" s="16"/>
      <c r="BI97" s="287"/>
      <c r="BJ97" s="287"/>
      <c r="BK97" s="287"/>
      <c r="BL97" s="16"/>
      <c r="BM97" s="287"/>
      <c r="BN97" s="287"/>
      <c r="BO97" s="287"/>
      <c r="BP97" s="16"/>
      <c r="BQ97" s="16"/>
      <c r="BR97" s="287"/>
      <c r="BS97" s="287"/>
      <c r="BT97" s="287"/>
      <c r="BU97" s="16"/>
      <c r="BV97" s="287"/>
      <c r="BW97" s="287"/>
      <c r="BX97" s="287"/>
      <c r="BY97" s="16"/>
      <c r="BZ97" s="16"/>
      <c r="CA97" s="287"/>
      <c r="CB97" s="287"/>
      <c r="CC97" s="287"/>
      <c r="CD97" s="16"/>
      <c r="CE97" s="287"/>
      <c r="CF97" s="287"/>
      <c r="CG97" s="287"/>
      <c r="CH97" s="16"/>
      <c r="CI97" s="16"/>
      <c r="CJ97" s="287"/>
      <c r="CK97" s="287"/>
      <c r="CL97" s="287"/>
      <c r="CM97" s="16"/>
      <c r="CN97" s="287"/>
      <c r="CO97" s="287"/>
      <c r="CP97" s="287"/>
      <c r="CQ97" s="16"/>
      <c r="CR97" s="16"/>
      <c r="CS97" s="287"/>
      <c r="CT97" s="287"/>
      <c r="CU97" s="287"/>
      <c r="CV97" s="16"/>
      <c r="CW97" s="287"/>
      <c r="CX97" s="287"/>
      <c r="CY97" s="287"/>
      <c r="CZ97" s="16"/>
      <c r="DA97" s="16"/>
      <c r="DB97" s="287"/>
      <c r="DC97" s="287"/>
      <c r="DD97" s="287"/>
      <c r="DE97" s="16"/>
      <c r="DF97" s="287"/>
      <c r="DG97" s="287"/>
      <c r="DH97" s="287"/>
      <c r="DI97" s="16"/>
      <c r="DJ97" s="16"/>
      <c r="DK97" s="287"/>
      <c r="DL97" s="287"/>
      <c r="DM97" s="287"/>
      <c r="DN97" s="16"/>
      <c r="DO97" s="287"/>
      <c r="DP97" s="287"/>
      <c r="DQ97" s="287"/>
      <c r="DR97" s="16"/>
      <c r="DS97" s="16"/>
      <c r="DT97" s="287"/>
      <c r="DU97" s="287"/>
      <c r="DV97" s="287"/>
      <c r="DW97" s="16"/>
      <c r="DX97" s="287"/>
      <c r="DY97" s="287"/>
      <c r="DZ97" s="287"/>
      <c r="EA97" s="16"/>
      <c r="EB97" s="16"/>
      <c r="EC97" s="287"/>
      <c r="ED97" s="287"/>
      <c r="EE97" s="287"/>
      <c r="EF97" s="16"/>
      <c r="EG97" s="287"/>
      <c r="EH97" s="287"/>
      <c r="EI97" s="287"/>
      <c r="EJ97" s="16"/>
      <c r="EK97" s="16"/>
      <c r="EL97" s="287"/>
      <c r="EM97" s="287"/>
      <c r="EN97" s="287"/>
      <c r="EO97" s="16"/>
      <c r="EP97" s="287"/>
      <c r="EQ97" s="287"/>
      <c r="ER97" s="287"/>
      <c r="ES97" s="16"/>
      <c r="ET97" s="16"/>
      <c r="EU97" s="287"/>
      <c r="EV97" s="287"/>
      <c r="EW97" s="287"/>
      <c r="EX97" s="16"/>
      <c r="EY97" s="287"/>
      <c r="EZ97" s="287"/>
      <c r="FA97" s="287"/>
      <c r="FB97" s="16"/>
      <c r="FC97" s="16"/>
      <c r="FD97" s="287"/>
      <c r="FE97" s="287"/>
      <c r="FF97" s="287"/>
      <c r="FG97" s="16"/>
      <c r="FH97" s="287"/>
      <c r="FI97" s="287"/>
      <c r="FJ97" s="287"/>
      <c r="FK97" s="16"/>
      <c r="FL97" s="16"/>
      <c r="FM97" s="287"/>
      <c r="FN97" s="287"/>
      <c r="FO97" s="287"/>
      <c r="FP97" s="16"/>
      <c r="FQ97" s="287"/>
      <c r="FR97" s="287"/>
      <c r="FS97" s="287"/>
      <c r="FT97" s="16"/>
      <c r="FU97" s="16"/>
      <c r="FV97" s="287"/>
      <c r="FW97" s="287"/>
      <c r="FX97" s="287"/>
      <c r="FY97" s="16"/>
      <c r="FZ97" s="287"/>
      <c r="GA97" s="287"/>
      <c r="GB97" s="287"/>
      <c r="GC97" s="16"/>
      <c r="GD97" s="16"/>
      <c r="GE97" s="287"/>
      <c r="GF97" s="287"/>
      <c r="GG97" s="287"/>
      <c r="GH97" s="16"/>
      <c r="GI97" s="287"/>
      <c r="GJ97" s="287"/>
      <c r="GK97" s="287"/>
      <c r="GL97" s="16"/>
      <c r="GM97" s="16"/>
      <c r="GN97" s="287"/>
      <c r="GO97" s="287"/>
      <c r="GP97" s="287"/>
      <c r="GQ97" s="16"/>
      <c r="GR97" s="287"/>
      <c r="GS97" s="287"/>
      <c r="GT97" s="287"/>
      <c r="GU97" s="16"/>
      <c r="GV97" s="16"/>
      <c r="GW97" s="287"/>
      <c r="GX97" s="287"/>
      <c r="GY97" s="287"/>
      <c r="GZ97" s="16"/>
      <c r="HA97" s="287"/>
      <c r="HB97" s="287"/>
      <c r="HC97" s="287"/>
      <c r="HD97" s="16"/>
      <c r="HE97" s="16"/>
      <c r="HF97" s="287"/>
      <c r="HG97" s="287"/>
      <c r="HH97" s="287"/>
      <c r="HI97" s="16"/>
      <c r="HJ97" s="287"/>
      <c r="HK97" s="287"/>
      <c r="HL97" s="287"/>
      <c r="HM97" s="16"/>
      <c r="HN97" s="16"/>
      <c r="HO97" s="287"/>
      <c r="HP97" s="287"/>
      <c r="HQ97" s="287"/>
      <c r="HR97" s="16"/>
      <c r="HS97" s="287"/>
      <c r="HT97" s="287"/>
      <c r="HU97" s="287"/>
      <c r="HV97" s="16"/>
      <c r="HW97" s="16"/>
      <c r="HX97" s="287"/>
      <c r="HY97" s="287"/>
      <c r="HZ97" s="287"/>
      <c r="IA97" s="16"/>
      <c r="IB97" s="287"/>
      <c r="IC97" s="287"/>
      <c r="ID97" s="287"/>
      <c r="IE97" s="16"/>
      <c r="IF97" s="16"/>
      <c r="IG97" s="287"/>
      <c r="IH97" s="287"/>
      <c r="II97" s="287"/>
      <c r="IJ97" s="16"/>
      <c r="IK97" s="287"/>
      <c r="IL97" s="287"/>
      <c r="IM97" s="287"/>
      <c r="IN97" s="16"/>
      <c r="IO97" s="16"/>
      <c r="IP97" s="287"/>
      <c r="IQ97" s="287"/>
      <c r="IR97" s="287"/>
      <c r="IS97" s="16"/>
      <c r="IT97" s="287"/>
      <c r="IU97" s="287"/>
      <c r="IV97" s="287"/>
    </row>
    <row r="98" spans="1:256" ht="19.5" customHeight="1">
      <c r="A98" s="16"/>
      <c r="B98" s="16"/>
      <c r="C98" s="16"/>
      <c r="D98" s="194"/>
      <c r="E98" s="16"/>
      <c r="F98" s="188"/>
      <c r="G98" s="16"/>
      <c r="H98" s="16"/>
      <c r="I98" s="19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ht="19.5" customHeight="1">
      <c r="A99" s="16"/>
      <c r="B99" s="16"/>
      <c r="C99" s="16"/>
      <c r="D99" s="194"/>
      <c r="E99" s="16"/>
      <c r="F99" s="188"/>
      <c r="G99" s="16"/>
      <c r="H99" s="16"/>
      <c r="I99" s="19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ht="19.5" customHeight="1">
      <c r="A100" s="203" t="s">
        <v>143</v>
      </c>
      <c r="B100" s="16"/>
      <c r="C100" s="16"/>
      <c r="D100" s="194"/>
      <c r="E100" s="16"/>
      <c r="F100" s="186" t="s">
        <v>144</v>
      </c>
      <c r="G100" s="16"/>
      <c r="H100" s="16"/>
      <c r="I100" s="19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ht="19.5" customHeight="1">
      <c r="A101" s="282" t="s">
        <v>273</v>
      </c>
      <c r="B101" s="282"/>
      <c r="C101" s="282"/>
      <c r="D101" s="282"/>
      <c r="E101" s="8"/>
      <c r="F101" s="282" t="s">
        <v>274</v>
      </c>
      <c r="G101" s="282"/>
      <c r="H101" s="282"/>
      <c r="I101" s="282"/>
      <c r="J101" s="286"/>
      <c r="K101" s="286"/>
      <c r="L101" s="286"/>
      <c r="M101" s="286"/>
      <c r="N101" s="8"/>
      <c r="O101" s="286"/>
      <c r="P101" s="286"/>
      <c r="Q101" s="286"/>
      <c r="R101" s="286"/>
      <c r="S101" s="286"/>
      <c r="T101" s="286"/>
      <c r="U101" s="286"/>
      <c r="V101" s="286"/>
      <c r="W101" s="8"/>
      <c r="X101" s="286"/>
      <c r="Y101" s="286"/>
      <c r="Z101" s="286"/>
      <c r="AA101" s="286"/>
      <c r="AB101" s="286"/>
      <c r="AC101" s="286"/>
      <c r="AD101" s="286"/>
      <c r="AE101" s="286"/>
      <c r="AF101" s="8"/>
      <c r="AG101" s="286"/>
      <c r="AH101" s="286"/>
      <c r="AI101" s="286"/>
      <c r="AJ101" s="286"/>
      <c r="AK101" s="286"/>
      <c r="AL101" s="286"/>
      <c r="AM101" s="286"/>
      <c r="AN101" s="286"/>
      <c r="AO101" s="8"/>
      <c r="AP101" s="286"/>
      <c r="AQ101" s="286"/>
      <c r="AR101" s="286"/>
      <c r="AS101" s="286"/>
      <c r="AT101" s="286"/>
      <c r="AU101" s="286"/>
      <c r="AV101" s="286"/>
      <c r="AW101" s="286"/>
      <c r="AX101" s="8"/>
      <c r="AY101" s="286"/>
      <c r="AZ101" s="286"/>
      <c r="BA101" s="286"/>
      <c r="BB101" s="286"/>
      <c r="BC101" s="286"/>
      <c r="BD101" s="286"/>
      <c r="BE101" s="286"/>
      <c r="BF101" s="286"/>
      <c r="BG101" s="8"/>
      <c r="BH101" s="286"/>
      <c r="BI101" s="286"/>
      <c r="BJ101" s="286"/>
      <c r="BK101" s="286"/>
      <c r="BL101" s="286"/>
      <c r="BM101" s="286"/>
      <c r="BN101" s="286"/>
      <c r="BO101" s="286"/>
      <c r="BP101" s="8"/>
      <c r="BQ101" s="286"/>
      <c r="BR101" s="286"/>
      <c r="BS101" s="286"/>
      <c r="BT101" s="286"/>
      <c r="BU101" s="286"/>
      <c r="BV101" s="286"/>
      <c r="BW101" s="286"/>
      <c r="BX101" s="286"/>
      <c r="BY101" s="8"/>
      <c r="BZ101" s="286"/>
      <c r="CA101" s="286"/>
      <c r="CB101" s="286"/>
      <c r="CC101" s="286"/>
      <c r="CD101" s="286"/>
      <c r="CE101" s="286"/>
      <c r="CF101" s="286"/>
      <c r="CG101" s="286"/>
      <c r="CH101" s="8"/>
      <c r="CI101" s="286"/>
      <c r="CJ101" s="286"/>
      <c r="CK101" s="286"/>
      <c r="CL101" s="286"/>
      <c r="CM101" s="286"/>
      <c r="CN101" s="286"/>
      <c r="CO101" s="286"/>
      <c r="CP101" s="286"/>
      <c r="CQ101" s="8"/>
      <c r="CR101" s="286"/>
      <c r="CS101" s="286"/>
      <c r="CT101" s="286"/>
      <c r="CU101" s="286"/>
      <c r="CV101" s="286"/>
      <c r="CW101" s="286"/>
      <c r="CX101" s="286"/>
      <c r="CY101" s="286"/>
      <c r="CZ101" s="8"/>
      <c r="DA101" s="286"/>
      <c r="DB101" s="286"/>
      <c r="DC101" s="286"/>
      <c r="DD101" s="286"/>
      <c r="DE101" s="286"/>
      <c r="DF101" s="286"/>
      <c r="DG101" s="286"/>
      <c r="DH101" s="286"/>
      <c r="DI101" s="8"/>
      <c r="DJ101" s="286"/>
      <c r="DK101" s="286"/>
      <c r="DL101" s="286"/>
      <c r="DM101" s="286"/>
      <c r="DN101" s="286"/>
      <c r="DO101" s="286"/>
      <c r="DP101" s="286"/>
      <c r="DQ101" s="286"/>
      <c r="DR101" s="8"/>
      <c r="DS101" s="286"/>
      <c r="DT101" s="286"/>
      <c r="DU101" s="286"/>
      <c r="DV101" s="286"/>
      <c r="DW101" s="286"/>
      <c r="DX101" s="286"/>
      <c r="DY101" s="286"/>
      <c r="DZ101" s="286"/>
      <c r="EA101" s="8"/>
      <c r="EB101" s="286"/>
      <c r="EC101" s="286"/>
      <c r="ED101" s="286"/>
      <c r="EE101" s="286"/>
      <c r="EF101" s="286"/>
      <c r="EG101" s="286"/>
      <c r="EH101" s="286"/>
      <c r="EI101" s="286"/>
      <c r="EJ101" s="8"/>
      <c r="EK101" s="286"/>
      <c r="EL101" s="286"/>
      <c r="EM101" s="286"/>
      <c r="EN101" s="286"/>
      <c r="EO101" s="286"/>
      <c r="EP101" s="286"/>
      <c r="EQ101" s="286"/>
      <c r="ER101" s="286"/>
      <c r="ES101" s="8"/>
      <c r="ET101" s="286"/>
      <c r="EU101" s="286"/>
      <c r="EV101" s="286"/>
      <c r="EW101" s="286"/>
      <c r="EX101" s="286"/>
      <c r="EY101" s="286"/>
      <c r="EZ101" s="286"/>
      <c r="FA101" s="286"/>
      <c r="FB101" s="8"/>
      <c r="FC101" s="286"/>
      <c r="FD101" s="286"/>
      <c r="FE101" s="286"/>
      <c r="FF101" s="286"/>
      <c r="FG101" s="286"/>
      <c r="FH101" s="286"/>
      <c r="FI101" s="286"/>
      <c r="FJ101" s="286"/>
      <c r="FK101" s="8"/>
      <c r="FL101" s="286"/>
      <c r="FM101" s="286"/>
      <c r="FN101" s="286"/>
      <c r="FO101" s="286"/>
      <c r="FP101" s="286"/>
      <c r="FQ101" s="286"/>
      <c r="FR101" s="286"/>
      <c r="FS101" s="286"/>
      <c r="FT101" s="8"/>
      <c r="FU101" s="286"/>
      <c r="FV101" s="286"/>
      <c r="FW101" s="286"/>
      <c r="FX101" s="286"/>
      <c r="FY101" s="286"/>
      <c r="FZ101" s="286"/>
      <c r="GA101" s="286"/>
      <c r="GB101" s="286"/>
      <c r="GC101" s="8"/>
      <c r="GD101" s="286"/>
      <c r="GE101" s="286"/>
      <c r="GF101" s="286"/>
      <c r="GG101" s="286"/>
      <c r="GH101" s="286"/>
      <c r="GI101" s="286"/>
      <c r="GJ101" s="286"/>
      <c r="GK101" s="286"/>
      <c r="GL101" s="8"/>
      <c r="GM101" s="286"/>
      <c r="GN101" s="286"/>
      <c r="GO101" s="286"/>
      <c r="GP101" s="286"/>
      <c r="GQ101" s="286"/>
      <c r="GR101" s="286"/>
      <c r="GS101" s="286"/>
      <c r="GT101" s="286"/>
      <c r="GU101" s="8"/>
      <c r="GV101" s="286"/>
      <c r="GW101" s="286"/>
      <c r="GX101" s="286"/>
      <c r="GY101" s="286"/>
      <c r="GZ101" s="286"/>
      <c r="HA101" s="286"/>
      <c r="HB101" s="286"/>
      <c r="HC101" s="286"/>
      <c r="HD101" s="8"/>
      <c r="HE101" s="286"/>
      <c r="HF101" s="286"/>
      <c r="HG101" s="286"/>
      <c r="HH101" s="286"/>
      <c r="HI101" s="286"/>
      <c r="HJ101" s="286"/>
      <c r="HK101" s="286"/>
      <c r="HL101" s="286"/>
      <c r="HM101" s="8"/>
      <c r="HN101" s="286"/>
      <c r="HO101" s="286"/>
      <c r="HP101" s="286"/>
      <c r="HQ101" s="286"/>
      <c r="HR101" s="286"/>
      <c r="HS101" s="286"/>
      <c r="HT101" s="286"/>
      <c r="HU101" s="286"/>
      <c r="HV101" s="8"/>
      <c r="HW101" s="286"/>
      <c r="HX101" s="286"/>
      <c r="HY101" s="286"/>
      <c r="HZ101" s="286"/>
      <c r="IA101" s="286"/>
      <c r="IB101" s="286"/>
      <c r="IC101" s="286"/>
      <c r="ID101" s="286"/>
      <c r="IE101" s="8"/>
      <c r="IF101" s="286"/>
      <c r="IG101" s="286"/>
      <c r="IH101" s="286"/>
      <c r="II101" s="286"/>
      <c r="IJ101" s="286"/>
      <c r="IK101" s="286"/>
      <c r="IL101" s="286"/>
      <c r="IM101" s="286"/>
      <c r="IN101" s="8"/>
      <c r="IO101" s="286"/>
      <c r="IP101" s="286"/>
      <c r="IQ101" s="286"/>
      <c r="IR101" s="286"/>
      <c r="IS101" s="286"/>
      <c r="IT101" s="286"/>
      <c r="IU101" s="286"/>
      <c r="IV101" s="286"/>
    </row>
    <row r="102" spans="1:256" ht="19.5" customHeight="1">
      <c r="A102" s="217" t="s">
        <v>228</v>
      </c>
      <c r="B102" s="217">
        <v>4</v>
      </c>
      <c r="C102" s="217">
        <v>1</v>
      </c>
      <c r="D102" s="217" t="s">
        <v>92</v>
      </c>
      <c r="E102" s="15"/>
      <c r="F102" s="217" t="s">
        <v>92</v>
      </c>
      <c r="G102" s="217">
        <v>2</v>
      </c>
      <c r="H102" s="217">
        <v>3</v>
      </c>
      <c r="I102" s="217" t="s">
        <v>45</v>
      </c>
      <c r="J102" s="51"/>
      <c r="K102" s="52"/>
      <c r="L102" s="52"/>
      <c r="M102" s="53"/>
      <c r="N102" s="15"/>
      <c r="O102" s="51"/>
      <c r="P102" s="52"/>
      <c r="Q102" s="52"/>
      <c r="R102" s="53"/>
      <c r="S102" s="51"/>
      <c r="T102" s="52"/>
      <c r="U102" s="52"/>
      <c r="V102" s="53"/>
      <c r="W102" s="15"/>
      <c r="X102" s="51"/>
      <c r="Y102" s="52"/>
      <c r="Z102" s="52"/>
      <c r="AA102" s="53"/>
      <c r="AB102" s="51"/>
      <c r="AC102" s="52"/>
      <c r="AD102" s="52"/>
      <c r="AE102" s="53"/>
      <c r="AF102" s="15"/>
      <c r="AG102" s="51"/>
      <c r="AH102" s="52"/>
      <c r="AI102" s="52"/>
      <c r="AJ102" s="53"/>
      <c r="AK102" s="51"/>
      <c r="AL102" s="52"/>
      <c r="AM102" s="52"/>
      <c r="AN102" s="53"/>
      <c r="AO102" s="15"/>
      <c r="AP102" s="51"/>
      <c r="AQ102" s="52"/>
      <c r="AR102" s="52"/>
      <c r="AS102" s="53"/>
      <c r="AT102" s="51"/>
      <c r="AU102" s="52"/>
      <c r="AV102" s="52"/>
      <c r="AW102" s="53"/>
      <c r="AX102" s="15"/>
      <c r="AY102" s="51"/>
      <c r="AZ102" s="52"/>
      <c r="BA102" s="52"/>
      <c r="BB102" s="53"/>
      <c r="BC102" s="51"/>
      <c r="BD102" s="52"/>
      <c r="BE102" s="52"/>
      <c r="BF102" s="53"/>
      <c r="BG102" s="15"/>
      <c r="BH102" s="51"/>
      <c r="BI102" s="52"/>
      <c r="BJ102" s="52"/>
      <c r="BK102" s="53"/>
      <c r="BL102" s="51"/>
      <c r="BM102" s="52"/>
      <c r="BN102" s="52"/>
      <c r="BO102" s="53"/>
      <c r="BP102" s="15"/>
      <c r="BQ102" s="51"/>
      <c r="BR102" s="52"/>
      <c r="BS102" s="52"/>
      <c r="BT102" s="53"/>
      <c r="BU102" s="51"/>
      <c r="BV102" s="52"/>
      <c r="BW102" s="52"/>
      <c r="BX102" s="53"/>
      <c r="BY102" s="15"/>
      <c r="BZ102" s="51"/>
      <c r="CA102" s="52"/>
      <c r="CB102" s="52"/>
      <c r="CC102" s="53"/>
      <c r="CD102" s="51"/>
      <c r="CE102" s="52"/>
      <c r="CF102" s="52"/>
      <c r="CG102" s="53"/>
      <c r="CH102" s="15"/>
      <c r="CI102" s="51"/>
      <c r="CJ102" s="52"/>
      <c r="CK102" s="52"/>
      <c r="CL102" s="53"/>
      <c r="CM102" s="51"/>
      <c r="CN102" s="52"/>
      <c r="CO102" s="52"/>
      <c r="CP102" s="53"/>
      <c r="CQ102" s="15"/>
      <c r="CR102" s="51"/>
      <c r="CS102" s="52"/>
      <c r="CT102" s="52"/>
      <c r="CU102" s="53"/>
      <c r="CV102" s="51"/>
      <c r="CW102" s="52"/>
      <c r="CX102" s="52"/>
      <c r="CY102" s="53"/>
      <c r="CZ102" s="15"/>
      <c r="DA102" s="51"/>
      <c r="DB102" s="52"/>
      <c r="DC102" s="52"/>
      <c r="DD102" s="53"/>
      <c r="DE102" s="51"/>
      <c r="DF102" s="52"/>
      <c r="DG102" s="52"/>
      <c r="DH102" s="53"/>
      <c r="DI102" s="15"/>
      <c r="DJ102" s="51"/>
      <c r="DK102" s="52"/>
      <c r="DL102" s="52"/>
      <c r="DM102" s="53"/>
      <c r="DN102" s="51"/>
      <c r="DO102" s="52"/>
      <c r="DP102" s="52"/>
      <c r="DQ102" s="53"/>
      <c r="DR102" s="15"/>
      <c r="DS102" s="51"/>
      <c r="DT102" s="52"/>
      <c r="DU102" s="52"/>
      <c r="DV102" s="53"/>
      <c r="DW102" s="51"/>
      <c r="DX102" s="52"/>
      <c r="DY102" s="52"/>
      <c r="DZ102" s="53"/>
      <c r="EA102" s="15"/>
      <c r="EB102" s="51"/>
      <c r="EC102" s="52"/>
      <c r="ED102" s="52"/>
      <c r="EE102" s="53"/>
      <c r="EF102" s="51"/>
      <c r="EG102" s="52"/>
      <c r="EH102" s="52"/>
      <c r="EI102" s="53"/>
      <c r="EJ102" s="15"/>
      <c r="EK102" s="51"/>
      <c r="EL102" s="52"/>
      <c r="EM102" s="52"/>
      <c r="EN102" s="53"/>
      <c r="EO102" s="51"/>
      <c r="EP102" s="52"/>
      <c r="EQ102" s="52"/>
      <c r="ER102" s="53"/>
      <c r="ES102" s="15"/>
      <c r="ET102" s="51"/>
      <c r="EU102" s="52"/>
      <c r="EV102" s="52"/>
      <c r="EW102" s="53"/>
      <c r="EX102" s="51"/>
      <c r="EY102" s="52"/>
      <c r="EZ102" s="52"/>
      <c r="FA102" s="53"/>
      <c r="FB102" s="15"/>
      <c r="FC102" s="51"/>
      <c r="FD102" s="52"/>
      <c r="FE102" s="52"/>
      <c r="FF102" s="53"/>
      <c r="FG102" s="51"/>
      <c r="FH102" s="52"/>
      <c r="FI102" s="52"/>
      <c r="FJ102" s="53"/>
      <c r="FK102" s="15"/>
      <c r="FL102" s="51"/>
      <c r="FM102" s="52"/>
      <c r="FN102" s="52"/>
      <c r="FO102" s="53"/>
      <c r="FP102" s="51"/>
      <c r="FQ102" s="52"/>
      <c r="FR102" s="52"/>
      <c r="FS102" s="53"/>
      <c r="FT102" s="15"/>
      <c r="FU102" s="51"/>
      <c r="FV102" s="52"/>
      <c r="FW102" s="52"/>
      <c r="FX102" s="53"/>
      <c r="FY102" s="51"/>
      <c r="FZ102" s="52"/>
      <c r="GA102" s="52"/>
      <c r="GB102" s="53"/>
      <c r="GC102" s="15"/>
      <c r="GD102" s="51"/>
      <c r="GE102" s="52"/>
      <c r="GF102" s="52"/>
      <c r="GG102" s="53"/>
      <c r="GH102" s="51"/>
      <c r="GI102" s="52"/>
      <c r="GJ102" s="52"/>
      <c r="GK102" s="53"/>
      <c r="GL102" s="15"/>
      <c r="GM102" s="51"/>
      <c r="GN102" s="52"/>
      <c r="GO102" s="52"/>
      <c r="GP102" s="53"/>
      <c r="GQ102" s="51"/>
      <c r="GR102" s="52"/>
      <c r="GS102" s="52"/>
      <c r="GT102" s="53"/>
      <c r="GU102" s="15"/>
      <c r="GV102" s="51"/>
      <c r="GW102" s="52"/>
      <c r="GX102" s="52"/>
      <c r="GY102" s="53"/>
      <c r="GZ102" s="51"/>
      <c r="HA102" s="52"/>
      <c r="HB102" s="52"/>
      <c r="HC102" s="53"/>
      <c r="HD102" s="15"/>
      <c r="HE102" s="51"/>
      <c r="HF102" s="52"/>
      <c r="HG102" s="52"/>
      <c r="HH102" s="53"/>
      <c r="HI102" s="51"/>
      <c r="HJ102" s="52"/>
      <c r="HK102" s="52"/>
      <c r="HL102" s="53"/>
      <c r="HM102" s="15"/>
      <c r="HN102" s="51"/>
      <c r="HO102" s="52"/>
      <c r="HP102" s="52"/>
      <c r="HQ102" s="53"/>
      <c r="HR102" s="51"/>
      <c r="HS102" s="52"/>
      <c r="HT102" s="52"/>
      <c r="HU102" s="53"/>
      <c r="HV102" s="15"/>
      <c r="HW102" s="51"/>
      <c r="HX102" s="52"/>
      <c r="HY102" s="52"/>
      <c r="HZ102" s="53"/>
      <c r="IA102" s="51"/>
      <c r="IB102" s="52"/>
      <c r="IC102" s="52"/>
      <c r="ID102" s="53"/>
      <c r="IE102" s="15"/>
      <c r="IF102" s="51"/>
      <c r="IG102" s="52"/>
      <c r="IH102" s="52"/>
      <c r="II102" s="53"/>
      <c r="IJ102" s="51"/>
      <c r="IK102" s="52"/>
      <c r="IL102" s="52"/>
      <c r="IM102" s="53"/>
      <c r="IN102" s="15"/>
      <c r="IO102" s="51"/>
      <c r="IP102" s="52"/>
      <c r="IQ102" s="52"/>
      <c r="IR102" s="53"/>
      <c r="IS102" s="51"/>
      <c r="IT102" s="52"/>
      <c r="IU102" s="52"/>
      <c r="IV102" s="53"/>
    </row>
    <row r="103" spans="1:256" ht="19.5" customHeight="1">
      <c r="A103" s="217" t="s">
        <v>84</v>
      </c>
      <c r="B103" s="217">
        <v>0</v>
      </c>
      <c r="C103" s="217">
        <v>5</v>
      </c>
      <c r="D103" s="217" t="s">
        <v>1</v>
      </c>
      <c r="E103" s="15"/>
      <c r="F103" s="217" t="s">
        <v>125</v>
      </c>
      <c r="G103" s="217">
        <v>3</v>
      </c>
      <c r="H103" s="217">
        <v>2</v>
      </c>
      <c r="I103" s="217" t="s">
        <v>1</v>
      </c>
      <c r="J103" s="51"/>
      <c r="K103" s="52"/>
      <c r="L103" s="52"/>
      <c r="M103" s="53"/>
      <c r="N103" s="15"/>
      <c r="O103" s="51"/>
      <c r="P103" s="52"/>
      <c r="Q103" s="52"/>
      <c r="R103" s="53"/>
      <c r="S103" s="51"/>
      <c r="T103" s="52"/>
      <c r="U103" s="52"/>
      <c r="V103" s="53"/>
      <c r="W103" s="15"/>
      <c r="X103" s="51"/>
      <c r="Y103" s="52"/>
      <c r="Z103" s="52"/>
      <c r="AA103" s="53"/>
      <c r="AB103" s="51"/>
      <c r="AC103" s="52"/>
      <c r="AD103" s="52"/>
      <c r="AE103" s="53"/>
      <c r="AF103" s="15"/>
      <c r="AG103" s="51"/>
      <c r="AH103" s="52"/>
      <c r="AI103" s="52"/>
      <c r="AJ103" s="53"/>
      <c r="AK103" s="51"/>
      <c r="AL103" s="52"/>
      <c r="AM103" s="52"/>
      <c r="AN103" s="53"/>
      <c r="AO103" s="15"/>
      <c r="AP103" s="51"/>
      <c r="AQ103" s="52"/>
      <c r="AR103" s="52"/>
      <c r="AS103" s="53"/>
      <c r="AT103" s="51"/>
      <c r="AU103" s="52"/>
      <c r="AV103" s="52"/>
      <c r="AW103" s="53"/>
      <c r="AX103" s="15"/>
      <c r="AY103" s="51"/>
      <c r="AZ103" s="52"/>
      <c r="BA103" s="52"/>
      <c r="BB103" s="53"/>
      <c r="BC103" s="51"/>
      <c r="BD103" s="52"/>
      <c r="BE103" s="52"/>
      <c r="BF103" s="53"/>
      <c r="BG103" s="15"/>
      <c r="BH103" s="51"/>
      <c r="BI103" s="52"/>
      <c r="BJ103" s="52"/>
      <c r="BK103" s="53"/>
      <c r="BL103" s="51"/>
      <c r="BM103" s="52"/>
      <c r="BN103" s="52"/>
      <c r="BO103" s="53"/>
      <c r="BP103" s="15"/>
      <c r="BQ103" s="51"/>
      <c r="BR103" s="52"/>
      <c r="BS103" s="52"/>
      <c r="BT103" s="53"/>
      <c r="BU103" s="51"/>
      <c r="BV103" s="52"/>
      <c r="BW103" s="52"/>
      <c r="BX103" s="53"/>
      <c r="BY103" s="15"/>
      <c r="BZ103" s="51"/>
      <c r="CA103" s="52"/>
      <c r="CB103" s="52"/>
      <c r="CC103" s="53"/>
      <c r="CD103" s="51"/>
      <c r="CE103" s="52"/>
      <c r="CF103" s="52"/>
      <c r="CG103" s="53"/>
      <c r="CH103" s="15"/>
      <c r="CI103" s="51"/>
      <c r="CJ103" s="52"/>
      <c r="CK103" s="52"/>
      <c r="CL103" s="53"/>
      <c r="CM103" s="51"/>
      <c r="CN103" s="52"/>
      <c r="CO103" s="52"/>
      <c r="CP103" s="53"/>
      <c r="CQ103" s="15"/>
      <c r="CR103" s="51"/>
      <c r="CS103" s="52"/>
      <c r="CT103" s="52"/>
      <c r="CU103" s="53"/>
      <c r="CV103" s="51"/>
      <c r="CW103" s="52"/>
      <c r="CX103" s="52"/>
      <c r="CY103" s="53"/>
      <c r="CZ103" s="15"/>
      <c r="DA103" s="51"/>
      <c r="DB103" s="52"/>
      <c r="DC103" s="52"/>
      <c r="DD103" s="53"/>
      <c r="DE103" s="51"/>
      <c r="DF103" s="52"/>
      <c r="DG103" s="52"/>
      <c r="DH103" s="53"/>
      <c r="DI103" s="15"/>
      <c r="DJ103" s="51"/>
      <c r="DK103" s="52"/>
      <c r="DL103" s="52"/>
      <c r="DM103" s="53"/>
      <c r="DN103" s="51"/>
      <c r="DO103" s="52"/>
      <c r="DP103" s="52"/>
      <c r="DQ103" s="53"/>
      <c r="DR103" s="15"/>
      <c r="DS103" s="51"/>
      <c r="DT103" s="52"/>
      <c r="DU103" s="52"/>
      <c r="DV103" s="53"/>
      <c r="DW103" s="51"/>
      <c r="DX103" s="52"/>
      <c r="DY103" s="52"/>
      <c r="DZ103" s="53"/>
      <c r="EA103" s="15"/>
      <c r="EB103" s="51"/>
      <c r="EC103" s="52"/>
      <c r="ED103" s="52"/>
      <c r="EE103" s="53"/>
      <c r="EF103" s="51"/>
      <c r="EG103" s="52"/>
      <c r="EH103" s="52"/>
      <c r="EI103" s="53"/>
      <c r="EJ103" s="15"/>
      <c r="EK103" s="51"/>
      <c r="EL103" s="52"/>
      <c r="EM103" s="52"/>
      <c r="EN103" s="53"/>
      <c r="EO103" s="51"/>
      <c r="EP103" s="52"/>
      <c r="EQ103" s="52"/>
      <c r="ER103" s="53"/>
      <c r="ES103" s="15"/>
      <c r="ET103" s="51"/>
      <c r="EU103" s="52"/>
      <c r="EV103" s="52"/>
      <c r="EW103" s="53"/>
      <c r="EX103" s="51"/>
      <c r="EY103" s="52"/>
      <c r="EZ103" s="52"/>
      <c r="FA103" s="53"/>
      <c r="FB103" s="15"/>
      <c r="FC103" s="51"/>
      <c r="FD103" s="52"/>
      <c r="FE103" s="52"/>
      <c r="FF103" s="53"/>
      <c r="FG103" s="51"/>
      <c r="FH103" s="52"/>
      <c r="FI103" s="52"/>
      <c r="FJ103" s="53"/>
      <c r="FK103" s="15"/>
      <c r="FL103" s="51"/>
      <c r="FM103" s="52"/>
      <c r="FN103" s="52"/>
      <c r="FO103" s="53"/>
      <c r="FP103" s="51"/>
      <c r="FQ103" s="52"/>
      <c r="FR103" s="52"/>
      <c r="FS103" s="53"/>
      <c r="FT103" s="15"/>
      <c r="FU103" s="51"/>
      <c r="FV103" s="52"/>
      <c r="FW103" s="52"/>
      <c r="FX103" s="53"/>
      <c r="FY103" s="51"/>
      <c r="FZ103" s="52"/>
      <c r="GA103" s="52"/>
      <c r="GB103" s="53"/>
      <c r="GC103" s="15"/>
      <c r="GD103" s="51"/>
      <c r="GE103" s="52"/>
      <c r="GF103" s="52"/>
      <c r="GG103" s="53"/>
      <c r="GH103" s="51"/>
      <c r="GI103" s="52"/>
      <c r="GJ103" s="52"/>
      <c r="GK103" s="53"/>
      <c r="GL103" s="15"/>
      <c r="GM103" s="51"/>
      <c r="GN103" s="52"/>
      <c r="GO103" s="52"/>
      <c r="GP103" s="53"/>
      <c r="GQ103" s="51"/>
      <c r="GR103" s="52"/>
      <c r="GS103" s="52"/>
      <c r="GT103" s="53"/>
      <c r="GU103" s="15"/>
      <c r="GV103" s="51"/>
      <c r="GW103" s="52"/>
      <c r="GX103" s="52"/>
      <c r="GY103" s="53"/>
      <c r="GZ103" s="51"/>
      <c r="HA103" s="52"/>
      <c r="HB103" s="52"/>
      <c r="HC103" s="53"/>
      <c r="HD103" s="15"/>
      <c r="HE103" s="51"/>
      <c r="HF103" s="52"/>
      <c r="HG103" s="52"/>
      <c r="HH103" s="53"/>
      <c r="HI103" s="51"/>
      <c r="HJ103" s="52"/>
      <c r="HK103" s="52"/>
      <c r="HL103" s="53"/>
      <c r="HM103" s="15"/>
      <c r="HN103" s="51"/>
      <c r="HO103" s="52"/>
      <c r="HP103" s="52"/>
      <c r="HQ103" s="53"/>
      <c r="HR103" s="51"/>
      <c r="HS103" s="52"/>
      <c r="HT103" s="52"/>
      <c r="HU103" s="53"/>
      <c r="HV103" s="15"/>
      <c r="HW103" s="51"/>
      <c r="HX103" s="52"/>
      <c r="HY103" s="52"/>
      <c r="HZ103" s="53"/>
      <c r="IA103" s="51"/>
      <c r="IB103" s="52"/>
      <c r="IC103" s="52"/>
      <c r="ID103" s="53"/>
      <c r="IE103" s="15"/>
      <c r="IF103" s="51"/>
      <c r="IG103" s="52"/>
      <c r="IH103" s="52"/>
      <c r="II103" s="53"/>
      <c r="IJ103" s="51"/>
      <c r="IK103" s="52"/>
      <c r="IL103" s="52"/>
      <c r="IM103" s="53"/>
      <c r="IN103" s="15"/>
      <c r="IO103" s="51"/>
      <c r="IP103" s="52"/>
      <c r="IQ103" s="52"/>
      <c r="IR103" s="53"/>
      <c r="IS103" s="51"/>
      <c r="IT103" s="52"/>
      <c r="IU103" s="52"/>
      <c r="IV103" s="53"/>
    </row>
    <row r="104" spans="1:256" ht="19.5" customHeight="1">
      <c r="A104" s="217" t="s">
        <v>45</v>
      </c>
      <c r="B104" s="233">
        <v>2</v>
      </c>
      <c r="C104" s="232">
        <v>3</v>
      </c>
      <c r="D104" s="217" t="s">
        <v>126</v>
      </c>
      <c r="E104" s="15"/>
      <c r="F104" s="217" t="s">
        <v>88</v>
      </c>
      <c r="G104" s="233">
        <v>2</v>
      </c>
      <c r="H104" s="233">
        <v>3</v>
      </c>
      <c r="I104" s="217" t="s">
        <v>228</v>
      </c>
      <c r="J104" s="51"/>
      <c r="K104" s="52"/>
      <c r="L104" s="52"/>
      <c r="M104" s="53"/>
      <c r="N104" s="15"/>
      <c r="O104" s="51"/>
      <c r="P104" s="52"/>
      <c r="Q104" s="52"/>
      <c r="R104" s="53"/>
      <c r="S104" s="51"/>
      <c r="T104" s="52"/>
      <c r="U104" s="52"/>
      <c r="V104" s="53"/>
      <c r="W104" s="15"/>
      <c r="X104" s="51"/>
      <c r="Y104" s="52"/>
      <c r="Z104" s="52"/>
      <c r="AA104" s="53"/>
      <c r="AB104" s="51"/>
      <c r="AC104" s="52"/>
      <c r="AD104" s="52"/>
      <c r="AE104" s="53"/>
      <c r="AF104" s="15"/>
      <c r="AG104" s="51"/>
      <c r="AH104" s="52"/>
      <c r="AI104" s="52"/>
      <c r="AJ104" s="53"/>
      <c r="AK104" s="51"/>
      <c r="AL104" s="52"/>
      <c r="AM104" s="52"/>
      <c r="AN104" s="53"/>
      <c r="AO104" s="15"/>
      <c r="AP104" s="51"/>
      <c r="AQ104" s="52"/>
      <c r="AR104" s="52"/>
      <c r="AS104" s="53"/>
      <c r="AT104" s="51"/>
      <c r="AU104" s="52"/>
      <c r="AV104" s="52"/>
      <c r="AW104" s="53"/>
      <c r="AX104" s="15"/>
      <c r="AY104" s="51"/>
      <c r="AZ104" s="52"/>
      <c r="BA104" s="52"/>
      <c r="BB104" s="53"/>
      <c r="BC104" s="51"/>
      <c r="BD104" s="52"/>
      <c r="BE104" s="52"/>
      <c r="BF104" s="53"/>
      <c r="BG104" s="15"/>
      <c r="BH104" s="51"/>
      <c r="BI104" s="52"/>
      <c r="BJ104" s="52"/>
      <c r="BK104" s="53"/>
      <c r="BL104" s="51"/>
      <c r="BM104" s="52"/>
      <c r="BN104" s="52"/>
      <c r="BO104" s="53"/>
      <c r="BP104" s="15"/>
      <c r="BQ104" s="51"/>
      <c r="BR104" s="52"/>
      <c r="BS104" s="52"/>
      <c r="BT104" s="53"/>
      <c r="BU104" s="51"/>
      <c r="BV104" s="52"/>
      <c r="BW104" s="52"/>
      <c r="BX104" s="53"/>
      <c r="BY104" s="15"/>
      <c r="BZ104" s="51"/>
      <c r="CA104" s="52"/>
      <c r="CB104" s="52"/>
      <c r="CC104" s="53"/>
      <c r="CD104" s="51"/>
      <c r="CE104" s="52"/>
      <c r="CF104" s="52"/>
      <c r="CG104" s="53"/>
      <c r="CH104" s="15"/>
      <c r="CI104" s="51"/>
      <c r="CJ104" s="52"/>
      <c r="CK104" s="52"/>
      <c r="CL104" s="53"/>
      <c r="CM104" s="51"/>
      <c r="CN104" s="52"/>
      <c r="CO104" s="52"/>
      <c r="CP104" s="53"/>
      <c r="CQ104" s="15"/>
      <c r="CR104" s="51"/>
      <c r="CS104" s="52"/>
      <c r="CT104" s="52"/>
      <c r="CU104" s="53"/>
      <c r="CV104" s="51"/>
      <c r="CW104" s="52"/>
      <c r="CX104" s="52"/>
      <c r="CY104" s="53"/>
      <c r="CZ104" s="15"/>
      <c r="DA104" s="51"/>
      <c r="DB104" s="52"/>
      <c r="DC104" s="52"/>
      <c r="DD104" s="53"/>
      <c r="DE104" s="51"/>
      <c r="DF104" s="52"/>
      <c r="DG104" s="52"/>
      <c r="DH104" s="53"/>
      <c r="DI104" s="15"/>
      <c r="DJ104" s="51"/>
      <c r="DK104" s="52"/>
      <c r="DL104" s="52"/>
      <c r="DM104" s="53"/>
      <c r="DN104" s="51"/>
      <c r="DO104" s="52"/>
      <c r="DP104" s="52"/>
      <c r="DQ104" s="53"/>
      <c r="DR104" s="15"/>
      <c r="DS104" s="51"/>
      <c r="DT104" s="52"/>
      <c r="DU104" s="52"/>
      <c r="DV104" s="53"/>
      <c r="DW104" s="51"/>
      <c r="DX104" s="52"/>
      <c r="DY104" s="52"/>
      <c r="DZ104" s="53"/>
      <c r="EA104" s="15"/>
      <c r="EB104" s="51"/>
      <c r="EC104" s="52"/>
      <c r="ED104" s="52"/>
      <c r="EE104" s="53"/>
      <c r="EF104" s="51"/>
      <c r="EG104" s="52"/>
      <c r="EH104" s="52"/>
      <c r="EI104" s="53"/>
      <c r="EJ104" s="15"/>
      <c r="EK104" s="51"/>
      <c r="EL104" s="52"/>
      <c r="EM104" s="52"/>
      <c r="EN104" s="53"/>
      <c r="EO104" s="51"/>
      <c r="EP104" s="52"/>
      <c r="EQ104" s="52"/>
      <c r="ER104" s="53"/>
      <c r="ES104" s="15"/>
      <c r="ET104" s="51"/>
      <c r="EU104" s="52"/>
      <c r="EV104" s="52"/>
      <c r="EW104" s="53"/>
      <c r="EX104" s="51"/>
      <c r="EY104" s="52"/>
      <c r="EZ104" s="52"/>
      <c r="FA104" s="53"/>
      <c r="FB104" s="15"/>
      <c r="FC104" s="51"/>
      <c r="FD104" s="52"/>
      <c r="FE104" s="52"/>
      <c r="FF104" s="53"/>
      <c r="FG104" s="51"/>
      <c r="FH104" s="52"/>
      <c r="FI104" s="52"/>
      <c r="FJ104" s="53"/>
      <c r="FK104" s="15"/>
      <c r="FL104" s="51"/>
      <c r="FM104" s="52"/>
      <c r="FN104" s="52"/>
      <c r="FO104" s="53"/>
      <c r="FP104" s="51"/>
      <c r="FQ104" s="52"/>
      <c r="FR104" s="52"/>
      <c r="FS104" s="53"/>
      <c r="FT104" s="15"/>
      <c r="FU104" s="51"/>
      <c r="FV104" s="52"/>
      <c r="FW104" s="52"/>
      <c r="FX104" s="53"/>
      <c r="FY104" s="51"/>
      <c r="FZ104" s="52"/>
      <c r="GA104" s="52"/>
      <c r="GB104" s="53"/>
      <c r="GC104" s="15"/>
      <c r="GD104" s="51"/>
      <c r="GE104" s="52"/>
      <c r="GF104" s="52"/>
      <c r="GG104" s="53"/>
      <c r="GH104" s="51"/>
      <c r="GI104" s="52"/>
      <c r="GJ104" s="52"/>
      <c r="GK104" s="53"/>
      <c r="GL104" s="15"/>
      <c r="GM104" s="51"/>
      <c r="GN104" s="52"/>
      <c r="GO104" s="52"/>
      <c r="GP104" s="53"/>
      <c r="GQ104" s="51"/>
      <c r="GR104" s="52"/>
      <c r="GS104" s="52"/>
      <c r="GT104" s="53"/>
      <c r="GU104" s="15"/>
      <c r="GV104" s="51"/>
      <c r="GW104" s="52"/>
      <c r="GX104" s="52"/>
      <c r="GY104" s="53"/>
      <c r="GZ104" s="51"/>
      <c r="HA104" s="52"/>
      <c r="HB104" s="52"/>
      <c r="HC104" s="53"/>
      <c r="HD104" s="15"/>
      <c r="HE104" s="51"/>
      <c r="HF104" s="52"/>
      <c r="HG104" s="52"/>
      <c r="HH104" s="53"/>
      <c r="HI104" s="51"/>
      <c r="HJ104" s="52"/>
      <c r="HK104" s="52"/>
      <c r="HL104" s="53"/>
      <c r="HM104" s="15"/>
      <c r="HN104" s="51"/>
      <c r="HO104" s="52"/>
      <c r="HP104" s="52"/>
      <c r="HQ104" s="53"/>
      <c r="HR104" s="51"/>
      <c r="HS104" s="52"/>
      <c r="HT104" s="52"/>
      <c r="HU104" s="53"/>
      <c r="HV104" s="15"/>
      <c r="HW104" s="51"/>
      <c r="HX104" s="52"/>
      <c r="HY104" s="52"/>
      <c r="HZ104" s="53"/>
      <c r="IA104" s="51"/>
      <c r="IB104" s="52"/>
      <c r="IC104" s="52"/>
      <c r="ID104" s="53"/>
      <c r="IE104" s="15"/>
      <c r="IF104" s="51"/>
      <c r="IG104" s="52"/>
      <c r="IH104" s="52"/>
      <c r="II104" s="53"/>
      <c r="IJ104" s="51"/>
      <c r="IK104" s="52"/>
      <c r="IL104" s="52"/>
      <c r="IM104" s="53"/>
      <c r="IN104" s="15"/>
      <c r="IO104" s="51"/>
      <c r="IP104" s="52"/>
      <c r="IQ104" s="52"/>
      <c r="IR104" s="53"/>
      <c r="IS104" s="51"/>
      <c r="IT104" s="52"/>
      <c r="IU104" s="52"/>
      <c r="IV104" s="53"/>
    </row>
    <row r="105" spans="1:256" ht="19.5" customHeight="1">
      <c r="A105" s="217" t="s">
        <v>0</v>
      </c>
      <c r="B105" s="217">
        <v>4</v>
      </c>
      <c r="C105" s="217">
        <v>1</v>
      </c>
      <c r="D105" s="217" t="s">
        <v>88</v>
      </c>
      <c r="E105" s="15"/>
      <c r="F105" s="217" t="s">
        <v>0</v>
      </c>
      <c r="G105" s="217">
        <v>0</v>
      </c>
      <c r="H105" s="217">
        <v>5</v>
      </c>
      <c r="I105" s="217" t="s">
        <v>84</v>
      </c>
      <c r="J105" s="51"/>
      <c r="K105" s="52"/>
      <c r="L105" s="52"/>
      <c r="M105" s="53"/>
      <c r="N105" s="15"/>
      <c r="O105" s="51"/>
      <c r="P105" s="52"/>
      <c r="Q105" s="52"/>
      <c r="R105" s="53"/>
      <c r="S105" s="51"/>
      <c r="T105" s="52"/>
      <c r="U105" s="52"/>
      <c r="V105" s="53"/>
      <c r="W105" s="15"/>
      <c r="X105" s="51"/>
      <c r="Y105" s="52"/>
      <c r="Z105" s="52"/>
      <c r="AA105" s="53"/>
      <c r="AB105" s="51"/>
      <c r="AC105" s="52"/>
      <c r="AD105" s="52"/>
      <c r="AE105" s="53"/>
      <c r="AF105" s="15"/>
      <c r="AG105" s="51"/>
      <c r="AH105" s="52"/>
      <c r="AI105" s="52"/>
      <c r="AJ105" s="53"/>
      <c r="AK105" s="51"/>
      <c r="AL105" s="52"/>
      <c r="AM105" s="52"/>
      <c r="AN105" s="53"/>
      <c r="AO105" s="15"/>
      <c r="AP105" s="51"/>
      <c r="AQ105" s="52"/>
      <c r="AR105" s="52"/>
      <c r="AS105" s="53"/>
      <c r="AT105" s="51"/>
      <c r="AU105" s="52"/>
      <c r="AV105" s="52"/>
      <c r="AW105" s="53"/>
      <c r="AX105" s="15"/>
      <c r="AY105" s="51"/>
      <c r="AZ105" s="52"/>
      <c r="BA105" s="52"/>
      <c r="BB105" s="53"/>
      <c r="BC105" s="51"/>
      <c r="BD105" s="52"/>
      <c r="BE105" s="52"/>
      <c r="BF105" s="53"/>
      <c r="BG105" s="15"/>
      <c r="BH105" s="51"/>
      <c r="BI105" s="52"/>
      <c r="BJ105" s="52"/>
      <c r="BK105" s="53"/>
      <c r="BL105" s="51"/>
      <c r="BM105" s="52"/>
      <c r="BN105" s="52"/>
      <c r="BO105" s="53"/>
      <c r="BP105" s="15"/>
      <c r="BQ105" s="51"/>
      <c r="BR105" s="52"/>
      <c r="BS105" s="52"/>
      <c r="BT105" s="53"/>
      <c r="BU105" s="51"/>
      <c r="BV105" s="52"/>
      <c r="BW105" s="52"/>
      <c r="BX105" s="53"/>
      <c r="BY105" s="15"/>
      <c r="BZ105" s="51"/>
      <c r="CA105" s="52"/>
      <c r="CB105" s="52"/>
      <c r="CC105" s="53"/>
      <c r="CD105" s="51"/>
      <c r="CE105" s="52"/>
      <c r="CF105" s="52"/>
      <c r="CG105" s="53"/>
      <c r="CH105" s="15"/>
      <c r="CI105" s="51"/>
      <c r="CJ105" s="52"/>
      <c r="CK105" s="52"/>
      <c r="CL105" s="53"/>
      <c r="CM105" s="51"/>
      <c r="CN105" s="52"/>
      <c r="CO105" s="52"/>
      <c r="CP105" s="53"/>
      <c r="CQ105" s="15"/>
      <c r="CR105" s="51"/>
      <c r="CS105" s="52"/>
      <c r="CT105" s="52"/>
      <c r="CU105" s="53"/>
      <c r="CV105" s="51"/>
      <c r="CW105" s="52"/>
      <c r="CX105" s="52"/>
      <c r="CY105" s="53"/>
      <c r="CZ105" s="15"/>
      <c r="DA105" s="51"/>
      <c r="DB105" s="52"/>
      <c r="DC105" s="52"/>
      <c r="DD105" s="53"/>
      <c r="DE105" s="51"/>
      <c r="DF105" s="52"/>
      <c r="DG105" s="52"/>
      <c r="DH105" s="53"/>
      <c r="DI105" s="15"/>
      <c r="DJ105" s="51"/>
      <c r="DK105" s="52"/>
      <c r="DL105" s="52"/>
      <c r="DM105" s="53"/>
      <c r="DN105" s="51"/>
      <c r="DO105" s="52"/>
      <c r="DP105" s="52"/>
      <c r="DQ105" s="53"/>
      <c r="DR105" s="15"/>
      <c r="DS105" s="51"/>
      <c r="DT105" s="52"/>
      <c r="DU105" s="52"/>
      <c r="DV105" s="53"/>
      <c r="DW105" s="51"/>
      <c r="DX105" s="52"/>
      <c r="DY105" s="52"/>
      <c r="DZ105" s="53"/>
      <c r="EA105" s="15"/>
      <c r="EB105" s="51"/>
      <c r="EC105" s="52"/>
      <c r="ED105" s="52"/>
      <c r="EE105" s="53"/>
      <c r="EF105" s="51"/>
      <c r="EG105" s="52"/>
      <c r="EH105" s="52"/>
      <c r="EI105" s="53"/>
      <c r="EJ105" s="15"/>
      <c r="EK105" s="51"/>
      <c r="EL105" s="52"/>
      <c r="EM105" s="52"/>
      <c r="EN105" s="53"/>
      <c r="EO105" s="51"/>
      <c r="EP105" s="52"/>
      <c r="EQ105" s="52"/>
      <c r="ER105" s="53"/>
      <c r="ES105" s="15"/>
      <c r="ET105" s="51"/>
      <c r="EU105" s="52"/>
      <c r="EV105" s="52"/>
      <c r="EW105" s="53"/>
      <c r="EX105" s="51"/>
      <c r="EY105" s="52"/>
      <c r="EZ105" s="52"/>
      <c r="FA105" s="53"/>
      <c r="FB105" s="15"/>
      <c r="FC105" s="51"/>
      <c r="FD105" s="52"/>
      <c r="FE105" s="52"/>
      <c r="FF105" s="53"/>
      <c r="FG105" s="51"/>
      <c r="FH105" s="52"/>
      <c r="FI105" s="52"/>
      <c r="FJ105" s="53"/>
      <c r="FK105" s="15"/>
      <c r="FL105" s="51"/>
      <c r="FM105" s="52"/>
      <c r="FN105" s="52"/>
      <c r="FO105" s="53"/>
      <c r="FP105" s="51"/>
      <c r="FQ105" s="52"/>
      <c r="FR105" s="52"/>
      <c r="FS105" s="53"/>
      <c r="FT105" s="15"/>
      <c r="FU105" s="51"/>
      <c r="FV105" s="52"/>
      <c r="FW105" s="52"/>
      <c r="FX105" s="53"/>
      <c r="FY105" s="51"/>
      <c r="FZ105" s="52"/>
      <c r="GA105" s="52"/>
      <c r="GB105" s="53"/>
      <c r="GC105" s="15"/>
      <c r="GD105" s="51"/>
      <c r="GE105" s="52"/>
      <c r="GF105" s="52"/>
      <c r="GG105" s="53"/>
      <c r="GH105" s="51"/>
      <c r="GI105" s="52"/>
      <c r="GJ105" s="52"/>
      <c r="GK105" s="53"/>
      <c r="GL105" s="15"/>
      <c r="GM105" s="51"/>
      <c r="GN105" s="52"/>
      <c r="GO105" s="52"/>
      <c r="GP105" s="53"/>
      <c r="GQ105" s="51"/>
      <c r="GR105" s="52"/>
      <c r="GS105" s="52"/>
      <c r="GT105" s="53"/>
      <c r="GU105" s="15"/>
      <c r="GV105" s="51"/>
      <c r="GW105" s="52"/>
      <c r="GX105" s="52"/>
      <c r="GY105" s="53"/>
      <c r="GZ105" s="51"/>
      <c r="HA105" s="52"/>
      <c r="HB105" s="52"/>
      <c r="HC105" s="53"/>
      <c r="HD105" s="15"/>
      <c r="HE105" s="51"/>
      <c r="HF105" s="52"/>
      <c r="HG105" s="52"/>
      <c r="HH105" s="53"/>
      <c r="HI105" s="51"/>
      <c r="HJ105" s="52"/>
      <c r="HK105" s="52"/>
      <c r="HL105" s="53"/>
      <c r="HM105" s="15"/>
      <c r="HN105" s="51"/>
      <c r="HO105" s="52"/>
      <c r="HP105" s="52"/>
      <c r="HQ105" s="53"/>
      <c r="HR105" s="51"/>
      <c r="HS105" s="52"/>
      <c r="HT105" s="52"/>
      <c r="HU105" s="53"/>
      <c r="HV105" s="15"/>
      <c r="HW105" s="51"/>
      <c r="HX105" s="52"/>
      <c r="HY105" s="52"/>
      <c r="HZ105" s="53"/>
      <c r="IA105" s="51"/>
      <c r="IB105" s="52"/>
      <c r="IC105" s="52"/>
      <c r="ID105" s="53"/>
      <c r="IE105" s="15"/>
      <c r="IF105" s="51"/>
      <c r="IG105" s="52"/>
      <c r="IH105" s="52"/>
      <c r="II105" s="53"/>
      <c r="IJ105" s="51"/>
      <c r="IK105" s="52"/>
      <c r="IL105" s="52"/>
      <c r="IM105" s="53"/>
      <c r="IN105" s="15"/>
      <c r="IO105" s="51"/>
      <c r="IP105" s="52"/>
      <c r="IQ105" s="52"/>
      <c r="IR105" s="53"/>
      <c r="IS105" s="51"/>
      <c r="IT105" s="52"/>
      <c r="IU105" s="52"/>
      <c r="IV105" s="53"/>
    </row>
    <row r="106" spans="1:256" ht="19.5" customHeight="1">
      <c r="A106" s="217" t="s">
        <v>229</v>
      </c>
      <c r="B106" s="217" t="s">
        <v>237</v>
      </c>
      <c r="C106" s="217" t="s">
        <v>237</v>
      </c>
      <c r="D106" s="217" t="s">
        <v>125</v>
      </c>
      <c r="E106" s="15"/>
      <c r="F106" s="217" t="s">
        <v>229</v>
      </c>
      <c r="G106" s="217" t="s">
        <v>237</v>
      </c>
      <c r="H106" s="217" t="s">
        <v>237</v>
      </c>
      <c r="I106" s="217" t="s">
        <v>126</v>
      </c>
      <c r="J106" s="51"/>
      <c r="K106" s="52"/>
      <c r="L106" s="52"/>
      <c r="M106" s="53"/>
      <c r="N106" s="15"/>
      <c r="O106" s="51"/>
      <c r="P106" s="52"/>
      <c r="Q106" s="52"/>
      <c r="R106" s="53"/>
      <c r="S106" s="51"/>
      <c r="T106" s="52"/>
      <c r="U106" s="52"/>
      <c r="V106" s="53"/>
      <c r="W106" s="15"/>
      <c r="X106" s="51"/>
      <c r="Y106" s="52"/>
      <c r="Z106" s="52"/>
      <c r="AA106" s="53"/>
      <c r="AB106" s="51"/>
      <c r="AC106" s="52"/>
      <c r="AD106" s="52"/>
      <c r="AE106" s="53"/>
      <c r="AF106" s="15"/>
      <c r="AG106" s="51"/>
      <c r="AH106" s="52"/>
      <c r="AI106" s="52"/>
      <c r="AJ106" s="53"/>
      <c r="AK106" s="51"/>
      <c r="AL106" s="52"/>
      <c r="AM106" s="52"/>
      <c r="AN106" s="53"/>
      <c r="AO106" s="15"/>
      <c r="AP106" s="51"/>
      <c r="AQ106" s="52"/>
      <c r="AR106" s="52"/>
      <c r="AS106" s="53"/>
      <c r="AT106" s="51"/>
      <c r="AU106" s="52"/>
      <c r="AV106" s="52"/>
      <c r="AW106" s="53"/>
      <c r="AX106" s="15"/>
      <c r="AY106" s="51"/>
      <c r="AZ106" s="52"/>
      <c r="BA106" s="52"/>
      <c r="BB106" s="53"/>
      <c r="BC106" s="51"/>
      <c r="BD106" s="52"/>
      <c r="BE106" s="52"/>
      <c r="BF106" s="53"/>
      <c r="BG106" s="15"/>
      <c r="BH106" s="51"/>
      <c r="BI106" s="52"/>
      <c r="BJ106" s="52"/>
      <c r="BK106" s="53"/>
      <c r="BL106" s="51"/>
      <c r="BM106" s="52"/>
      <c r="BN106" s="52"/>
      <c r="BO106" s="53"/>
      <c r="BP106" s="15"/>
      <c r="BQ106" s="51"/>
      <c r="BR106" s="52"/>
      <c r="BS106" s="52"/>
      <c r="BT106" s="53"/>
      <c r="BU106" s="51"/>
      <c r="BV106" s="52"/>
      <c r="BW106" s="52"/>
      <c r="BX106" s="53"/>
      <c r="BY106" s="15"/>
      <c r="BZ106" s="51"/>
      <c r="CA106" s="52"/>
      <c r="CB106" s="52"/>
      <c r="CC106" s="53"/>
      <c r="CD106" s="51"/>
      <c r="CE106" s="52"/>
      <c r="CF106" s="52"/>
      <c r="CG106" s="53"/>
      <c r="CH106" s="15"/>
      <c r="CI106" s="51"/>
      <c r="CJ106" s="52"/>
      <c r="CK106" s="52"/>
      <c r="CL106" s="53"/>
      <c r="CM106" s="51"/>
      <c r="CN106" s="52"/>
      <c r="CO106" s="52"/>
      <c r="CP106" s="53"/>
      <c r="CQ106" s="15"/>
      <c r="CR106" s="51"/>
      <c r="CS106" s="52"/>
      <c r="CT106" s="52"/>
      <c r="CU106" s="53"/>
      <c r="CV106" s="51"/>
      <c r="CW106" s="52"/>
      <c r="CX106" s="52"/>
      <c r="CY106" s="53"/>
      <c r="CZ106" s="15"/>
      <c r="DA106" s="51"/>
      <c r="DB106" s="52"/>
      <c r="DC106" s="52"/>
      <c r="DD106" s="53"/>
      <c r="DE106" s="51"/>
      <c r="DF106" s="52"/>
      <c r="DG106" s="52"/>
      <c r="DH106" s="53"/>
      <c r="DI106" s="15"/>
      <c r="DJ106" s="51"/>
      <c r="DK106" s="52"/>
      <c r="DL106" s="52"/>
      <c r="DM106" s="53"/>
      <c r="DN106" s="51"/>
      <c r="DO106" s="52"/>
      <c r="DP106" s="52"/>
      <c r="DQ106" s="53"/>
      <c r="DR106" s="15"/>
      <c r="DS106" s="51"/>
      <c r="DT106" s="52"/>
      <c r="DU106" s="52"/>
      <c r="DV106" s="53"/>
      <c r="DW106" s="51"/>
      <c r="DX106" s="52"/>
      <c r="DY106" s="52"/>
      <c r="DZ106" s="53"/>
      <c r="EA106" s="15"/>
      <c r="EB106" s="51"/>
      <c r="EC106" s="52"/>
      <c r="ED106" s="52"/>
      <c r="EE106" s="53"/>
      <c r="EF106" s="51"/>
      <c r="EG106" s="52"/>
      <c r="EH106" s="52"/>
      <c r="EI106" s="53"/>
      <c r="EJ106" s="15"/>
      <c r="EK106" s="51"/>
      <c r="EL106" s="52"/>
      <c r="EM106" s="52"/>
      <c r="EN106" s="53"/>
      <c r="EO106" s="51"/>
      <c r="EP106" s="52"/>
      <c r="EQ106" s="52"/>
      <c r="ER106" s="53"/>
      <c r="ES106" s="15"/>
      <c r="ET106" s="51"/>
      <c r="EU106" s="52"/>
      <c r="EV106" s="52"/>
      <c r="EW106" s="53"/>
      <c r="EX106" s="51"/>
      <c r="EY106" s="52"/>
      <c r="EZ106" s="52"/>
      <c r="FA106" s="53"/>
      <c r="FB106" s="15"/>
      <c r="FC106" s="51"/>
      <c r="FD106" s="52"/>
      <c r="FE106" s="52"/>
      <c r="FF106" s="53"/>
      <c r="FG106" s="51"/>
      <c r="FH106" s="52"/>
      <c r="FI106" s="52"/>
      <c r="FJ106" s="53"/>
      <c r="FK106" s="15"/>
      <c r="FL106" s="51"/>
      <c r="FM106" s="52"/>
      <c r="FN106" s="52"/>
      <c r="FO106" s="53"/>
      <c r="FP106" s="51"/>
      <c r="FQ106" s="52"/>
      <c r="FR106" s="52"/>
      <c r="FS106" s="53"/>
      <c r="FT106" s="15"/>
      <c r="FU106" s="51"/>
      <c r="FV106" s="52"/>
      <c r="FW106" s="52"/>
      <c r="FX106" s="53"/>
      <c r="FY106" s="51"/>
      <c r="FZ106" s="52"/>
      <c r="GA106" s="52"/>
      <c r="GB106" s="53"/>
      <c r="GC106" s="15"/>
      <c r="GD106" s="51"/>
      <c r="GE106" s="52"/>
      <c r="GF106" s="52"/>
      <c r="GG106" s="53"/>
      <c r="GH106" s="51"/>
      <c r="GI106" s="52"/>
      <c r="GJ106" s="52"/>
      <c r="GK106" s="53"/>
      <c r="GL106" s="15"/>
      <c r="GM106" s="51"/>
      <c r="GN106" s="52"/>
      <c r="GO106" s="52"/>
      <c r="GP106" s="53"/>
      <c r="GQ106" s="51"/>
      <c r="GR106" s="52"/>
      <c r="GS106" s="52"/>
      <c r="GT106" s="53"/>
      <c r="GU106" s="15"/>
      <c r="GV106" s="51"/>
      <c r="GW106" s="52"/>
      <c r="GX106" s="52"/>
      <c r="GY106" s="53"/>
      <c r="GZ106" s="51"/>
      <c r="HA106" s="52"/>
      <c r="HB106" s="52"/>
      <c r="HC106" s="53"/>
      <c r="HD106" s="15"/>
      <c r="HE106" s="51"/>
      <c r="HF106" s="52"/>
      <c r="HG106" s="52"/>
      <c r="HH106" s="53"/>
      <c r="HI106" s="51"/>
      <c r="HJ106" s="52"/>
      <c r="HK106" s="52"/>
      <c r="HL106" s="53"/>
      <c r="HM106" s="15"/>
      <c r="HN106" s="51"/>
      <c r="HO106" s="52"/>
      <c r="HP106" s="52"/>
      <c r="HQ106" s="53"/>
      <c r="HR106" s="51"/>
      <c r="HS106" s="52"/>
      <c r="HT106" s="52"/>
      <c r="HU106" s="53"/>
      <c r="HV106" s="15"/>
      <c r="HW106" s="51"/>
      <c r="HX106" s="52"/>
      <c r="HY106" s="52"/>
      <c r="HZ106" s="53"/>
      <c r="IA106" s="51"/>
      <c r="IB106" s="52"/>
      <c r="IC106" s="52"/>
      <c r="ID106" s="53"/>
      <c r="IE106" s="15"/>
      <c r="IF106" s="51"/>
      <c r="IG106" s="52"/>
      <c r="IH106" s="52"/>
      <c r="II106" s="53"/>
      <c r="IJ106" s="51"/>
      <c r="IK106" s="52"/>
      <c r="IL106" s="52"/>
      <c r="IM106" s="53"/>
      <c r="IN106" s="15"/>
      <c r="IO106" s="51"/>
      <c r="IP106" s="52"/>
      <c r="IQ106" s="52"/>
      <c r="IR106" s="53"/>
      <c r="IS106" s="51"/>
      <c r="IT106" s="52"/>
      <c r="IU106" s="52"/>
      <c r="IV106" s="53"/>
    </row>
    <row r="107" spans="1:256" ht="19.5" customHeight="1">
      <c r="A107" s="205"/>
      <c r="B107" s="217"/>
      <c r="C107" s="217"/>
      <c r="D107" s="74"/>
      <c r="E107" s="15"/>
      <c r="F107" s="93"/>
      <c r="G107" s="217"/>
      <c r="H107" s="217"/>
      <c r="I107" s="74"/>
      <c r="J107" s="51"/>
      <c r="K107" s="52"/>
      <c r="L107" s="52"/>
      <c r="M107" s="53"/>
      <c r="N107" s="15"/>
      <c r="O107" s="51"/>
      <c r="P107" s="52"/>
      <c r="Q107" s="52"/>
      <c r="R107" s="53"/>
      <c r="S107" s="51"/>
      <c r="T107" s="52"/>
      <c r="U107" s="52"/>
      <c r="V107" s="53"/>
      <c r="W107" s="15"/>
      <c r="X107" s="51"/>
      <c r="Y107" s="52"/>
      <c r="Z107" s="52"/>
      <c r="AA107" s="53"/>
      <c r="AB107" s="51"/>
      <c r="AC107" s="52"/>
      <c r="AD107" s="52"/>
      <c r="AE107" s="53"/>
      <c r="AF107" s="15"/>
      <c r="AG107" s="51"/>
      <c r="AH107" s="52"/>
      <c r="AI107" s="52"/>
      <c r="AJ107" s="53"/>
      <c r="AK107" s="51"/>
      <c r="AL107" s="52"/>
      <c r="AM107" s="52"/>
      <c r="AN107" s="53"/>
      <c r="AO107" s="15"/>
      <c r="AP107" s="51"/>
      <c r="AQ107" s="52"/>
      <c r="AR107" s="52"/>
      <c r="AS107" s="53"/>
      <c r="AT107" s="51"/>
      <c r="AU107" s="52"/>
      <c r="AV107" s="52"/>
      <c r="AW107" s="53"/>
      <c r="AX107" s="15"/>
      <c r="AY107" s="51"/>
      <c r="AZ107" s="52"/>
      <c r="BA107" s="52"/>
      <c r="BB107" s="53"/>
      <c r="BC107" s="51"/>
      <c r="BD107" s="52"/>
      <c r="BE107" s="52"/>
      <c r="BF107" s="53"/>
      <c r="BG107" s="15"/>
      <c r="BH107" s="51"/>
      <c r="BI107" s="52"/>
      <c r="BJ107" s="52"/>
      <c r="BK107" s="53"/>
      <c r="BL107" s="51"/>
      <c r="BM107" s="52"/>
      <c r="BN107" s="52"/>
      <c r="BO107" s="53"/>
      <c r="BP107" s="15"/>
      <c r="BQ107" s="51"/>
      <c r="BR107" s="52"/>
      <c r="BS107" s="52"/>
      <c r="BT107" s="53"/>
      <c r="BU107" s="51"/>
      <c r="BV107" s="52"/>
      <c r="BW107" s="52"/>
      <c r="BX107" s="53"/>
      <c r="BY107" s="15"/>
      <c r="BZ107" s="51"/>
      <c r="CA107" s="52"/>
      <c r="CB107" s="52"/>
      <c r="CC107" s="53"/>
      <c r="CD107" s="51"/>
      <c r="CE107" s="52"/>
      <c r="CF107" s="52"/>
      <c r="CG107" s="53"/>
      <c r="CH107" s="15"/>
      <c r="CI107" s="51"/>
      <c r="CJ107" s="52"/>
      <c r="CK107" s="52"/>
      <c r="CL107" s="53"/>
      <c r="CM107" s="51"/>
      <c r="CN107" s="52"/>
      <c r="CO107" s="52"/>
      <c r="CP107" s="53"/>
      <c r="CQ107" s="15"/>
      <c r="CR107" s="51"/>
      <c r="CS107" s="52"/>
      <c r="CT107" s="52"/>
      <c r="CU107" s="53"/>
      <c r="CV107" s="51"/>
      <c r="CW107" s="52"/>
      <c r="CX107" s="52"/>
      <c r="CY107" s="53"/>
      <c r="CZ107" s="15"/>
      <c r="DA107" s="51"/>
      <c r="DB107" s="52"/>
      <c r="DC107" s="52"/>
      <c r="DD107" s="53"/>
      <c r="DE107" s="51"/>
      <c r="DF107" s="52"/>
      <c r="DG107" s="52"/>
      <c r="DH107" s="53"/>
      <c r="DI107" s="15"/>
      <c r="DJ107" s="51"/>
      <c r="DK107" s="52"/>
      <c r="DL107" s="52"/>
      <c r="DM107" s="53"/>
      <c r="DN107" s="51"/>
      <c r="DO107" s="52"/>
      <c r="DP107" s="52"/>
      <c r="DQ107" s="53"/>
      <c r="DR107" s="15"/>
      <c r="DS107" s="51"/>
      <c r="DT107" s="52"/>
      <c r="DU107" s="52"/>
      <c r="DV107" s="53"/>
      <c r="DW107" s="51"/>
      <c r="DX107" s="52"/>
      <c r="DY107" s="52"/>
      <c r="DZ107" s="53"/>
      <c r="EA107" s="15"/>
      <c r="EB107" s="51"/>
      <c r="EC107" s="52"/>
      <c r="ED107" s="52"/>
      <c r="EE107" s="53"/>
      <c r="EF107" s="51"/>
      <c r="EG107" s="52"/>
      <c r="EH107" s="52"/>
      <c r="EI107" s="53"/>
      <c r="EJ107" s="15"/>
      <c r="EK107" s="51"/>
      <c r="EL107" s="52"/>
      <c r="EM107" s="52"/>
      <c r="EN107" s="53"/>
      <c r="EO107" s="51"/>
      <c r="EP107" s="52"/>
      <c r="EQ107" s="52"/>
      <c r="ER107" s="53"/>
      <c r="ES107" s="15"/>
      <c r="ET107" s="51"/>
      <c r="EU107" s="52"/>
      <c r="EV107" s="52"/>
      <c r="EW107" s="53"/>
      <c r="EX107" s="51"/>
      <c r="EY107" s="52"/>
      <c r="EZ107" s="52"/>
      <c r="FA107" s="53"/>
      <c r="FB107" s="15"/>
      <c r="FC107" s="51"/>
      <c r="FD107" s="52"/>
      <c r="FE107" s="52"/>
      <c r="FF107" s="53"/>
      <c r="FG107" s="51"/>
      <c r="FH107" s="52"/>
      <c r="FI107" s="52"/>
      <c r="FJ107" s="53"/>
      <c r="FK107" s="15"/>
      <c r="FL107" s="51"/>
      <c r="FM107" s="52"/>
      <c r="FN107" s="52"/>
      <c r="FO107" s="53"/>
      <c r="FP107" s="51"/>
      <c r="FQ107" s="52"/>
      <c r="FR107" s="52"/>
      <c r="FS107" s="53"/>
      <c r="FT107" s="15"/>
      <c r="FU107" s="51"/>
      <c r="FV107" s="52"/>
      <c r="FW107" s="52"/>
      <c r="FX107" s="53"/>
      <c r="FY107" s="51"/>
      <c r="FZ107" s="52"/>
      <c r="GA107" s="52"/>
      <c r="GB107" s="53"/>
      <c r="GC107" s="15"/>
      <c r="GD107" s="51"/>
      <c r="GE107" s="52"/>
      <c r="GF107" s="52"/>
      <c r="GG107" s="53"/>
      <c r="GH107" s="51"/>
      <c r="GI107" s="52"/>
      <c r="GJ107" s="52"/>
      <c r="GK107" s="53"/>
      <c r="GL107" s="15"/>
      <c r="GM107" s="51"/>
      <c r="GN107" s="52"/>
      <c r="GO107" s="52"/>
      <c r="GP107" s="53"/>
      <c r="GQ107" s="51"/>
      <c r="GR107" s="52"/>
      <c r="GS107" s="52"/>
      <c r="GT107" s="53"/>
      <c r="GU107" s="15"/>
      <c r="GV107" s="51"/>
      <c r="GW107" s="52"/>
      <c r="GX107" s="52"/>
      <c r="GY107" s="53"/>
      <c r="GZ107" s="51"/>
      <c r="HA107" s="52"/>
      <c r="HB107" s="52"/>
      <c r="HC107" s="53"/>
      <c r="HD107" s="15"/>
      <c r="HE107" s="51"/>
      <c r="HF107" s="52"/>
      <c r="HG107" s="52"/>
      <c r="HH107" s="53"/>
      <c r="HI107" s="51"/>
      <c r="HJ107" s="52"/>
      <c r="HK107" s="52"/>
      <c r="HL107" s="53"/>
      <c r="HM107" s="15"/>
      <c r="HN107" s="51"/>
      <c r="HO107" s="52"/>
      <c r="HP107" s="52"/>
      <c r="HQ107" s="53"/>
      <c r="HR107" s="51"/>
      <c r="HS107" s="52"/>
      <c r="HT107" s="52"/>
      <c r="HU107" s="53"/>
      <c r="HV107" s="15"/>
      <c r="HW107" s="51"/>
      <c r="HX107" s="52"/>
      <c r="HY107" s="52"/>
      <c r="HZ107" s="53"/>
      <c r="IA107" s="51"/>
      <c r="IB107" s="52"/>
      <c r="IC107" s="52"/>
      <c r="ID107" s="53"/>
      <c r="IE107" s="15"/>
      <c r="IF107" s="51"/>
      <c r="IG107" s="52"/>
      <c r="IH107" s="52"/>
      <c r="II107" s="53"/>
      <c r="IJ107" s="51"/>
      <c r="IK107" s="52"/>
      <c r="IL107" s="52"/>
      <c r="IM107" s="53"/>
      <c r="IN107" s="15"/>
      <c r="IO107" s="51"/>
      <c r="IP107" s="52"/>
      <c r="IQ107" s="52"/>
      <c r="IR107" s="53"/>
      <c r="IS107" s="51"/>
      <c r="IT107" s="52"/>
      <c r="IU107" s="52"/>
      <c r="IV107" s="53"/>
    </row>
    <row r="108" spans="1:256" ht="19.5" customHeight="1">
      <c r="A108" s="189" t="s">
        <v>8</v>
      </c>
      <c r="B108" s="283"/>
      <c r="C108" s="283"/>
      <c r="D108" s="283"/>
      <c r="E108" s="16"/>
      <c r="F108" s="187" t="s">
        <v>8</v>
      </c>
      <c r="G108" s="285"/>
      <c r="H108" s="283"/>
      <c r="I108" s="283"/>
      <c r="J108" s="16"/>
      <c r="K108" s="287"/>
      <c r="L108" s="287"/>
      <c r="M108" s="287"/>
      <c r="N108" s="16"/>
      <c r="O108" s="16"/>
      <c r="P108" s="287"/>
      <c r="Q108" s="287"/>
      <c r="R108" s="287"/>
      <c r="S108" s="16"/>
      <c r="T108" s="287"/>
      <c r="U108" s="287"/>
      <c r="V108" s="287"/>
      <c r="W108" s="16"/>
      <c r="X108" s="16"/>
      <c r="Y108" s="287"/>
      <c r="Z108" s="287"/>
      <c r="AA108" s="287"/>
      <c r="AB108" s="16"/>
      <c r="AC108" s="287"/>
      <c r="AD108" s="287"/>
      <c r="AE108" s="287"/>
      <c r="AF108" s="16"/>
      <c r="AG108" s="16"/>
      <c r="AH108" s="287"/>
      <c r="AI108" s="287"/>
      <c r="AJ108" s="287"/>
      <c r="AK108" s="16"/>
      <c r="AL108" s="287"/>
      <c r="AM108" s="287"/>
      <c r="AN108" s="287"/>
      <c r="AO108" s="16"/>
      <c r="AP108" s="16"/>
      <c r="AQ108" s="287"/>
      <c r="AR108" s="287"/>
      <c r="AS108" s="287"/>
      <c r="AT108" s="16"/>
      <c r="AU108" s="287"/>
      <c r="AV108" s="287"/>
      <c r="AW108" s="287"/>
      <c r="AX108" s="16"/>
      <c r="AY108" s="16"/>
      <c r="AZ108" s="287"/>
      <c r="BA108" s="287"/>
      <c r="BB108" s="287"/>
      <c r="BC108" s="16"/>
      <c r="BD108" s="287"/>
      <c r="BE108" s="287"/>
      <c r="BF108" s="287"/>
      <c r="BG108" s="16"/>
      <c r="BH108" s="16"/>
      <c r="BI108" s="287"/>
      <c r="BJ108" s="287"/>
      <c r="BK108" s="287"/>
      <c r="BL108" s="16"/>
      <c r="BM108" s="287"/>
      <c r="BN108" s="287"/>
      <c r="BO108" s="287"/>
      <c r="BP108" s="16"/>
      <c r="BQ108" s="16"/>
      <c r="BR108" s="287"/>
      <c r="BS108" s="287"/>
      <c r="BT108" s="287"/>
      <c r="BU108" s="16"/>
      <c r="BV108" s="287"/>
      <c r="BW108" s="287"/>
      <c r="BX108" s="287"/>
      <c r="BY108" s="16"/>
      <c r="BZ108" s="16"/>
      <c r="CA108" s="287"/>
      <c r="CB108" s="287"/>
      <c r="CC108" s="287"/>
      <c r="CD108" s="16"/>
      <c r="CE108" s="287"/>
      <c r="CF108" s="287"/>
      <c r="CG108" s="287"/>
      <c r="CH108" s="16"/>
      <c r="CI108" s="16"/>
      <c r="CJ108" s="287"/>
      <c r="CK108" s="287"/>
      <c r="CL108" s="287"/>
      <c r="CM108" s="16"/>
      <c r="CN108" s="287"/>
      <c r="CO108" s="287"/>
      <c r="CP108" s="287"/>
      <c r="CQ108" s="16"/>
      <c r="CR108" s="16"/>
      <c r="CS108" s="287"/>
      <c r="CT108" s="287"/>
      <c r="CU108" s="287"/>
      <c r="CV108" s="16"/>
      <c r="CW108" s="287"/>
      <c r="CX108" s="287"/>
      <c r="CY108" s="287"/>
      <c r="CZ108" s="16"/>
      <c r="DA108" s="16"/>
      <c r="DB108" s="287"/>
      <c r="DC108" s="287"/>
      <c r="DD108" s="287"/>
      <c r="DE108" s="16"/>
      <c r="DF108" s="287"/>
      <c r="DG108" s="287"/>
      <c r="DH108" s="287"/>
      <c r="DI108" s="16"/>
      <c r="DJ108" s="16"/>
      <c r="DK108" s="287"/>
      <c r="DL108" s="287"/>
      <c r="DM108" s="287"/>
      <c r="DN108" s="16"/>
      <c r="DO108" s="287"/>
      <c r="DP108" s="287"/>
      <c r="DQ108" s="287"/>
      <c r="DR108" s="16"/>
      <c r="DS108" s="16"/>
      <c r="DT108" s="287"/>
      <c r="DU108" s="287"/>
      <c r="DV108" s="287"/>
      <c r="DW108" s="16"/>
      <c r="DX108" s="287"/>
      <c r="DY108" s="287"/>
      <c r="DZ108" s="287"/>
      <c r="EA108" s="16"/>
      <c r="EB108" s="16"/>
      <c r="EC108" s="287"/>
      <c r="ED108" s="287"/>
      <c r="EE108" s="287"/>
      <c r="EF108" s="16"/>
      <c r="EG108" s="287"/>
      <c r="EH108" s="287"/>
      <c r="EI108" s="287"/>
      <c r="EJ108" s="16"/>
      <c r="EK108" s="16"/>
      <c r="EL108" s="287"/>
      <c r="EM108" s="287"/>
      <c r="EN108" s="287"/>
      <c r="EO108" s="16"/>
      <c r="EP108" s="287"/>
      <c r="EQ108" s="287"/>
      <c r="ER108" s="287"/>
      <c r="ES108" s="16"/>
      <c r="ET108" s="16"/>
      <c r="EU108" s="287"/>
      <c r="EV108" s="287"/>
      <c r="EW108" s="287"/>
      <c r="EX108" s="16"/>
      <c r="EY108" s="287"/>
      <c r="EZ108" s="287"/>
      <c r="FA108" s="287"/>
      <c r="FB108" s="16"/>
      <c r="FC108" s="16"/>
      <c r="FD108" s="287"/>
      <c r="FE108" s="287"/>
      <c r="FF108" s="287"/>
      <c r="FG108" s="16"/>
      <c r="FH108" s="287"/>
      <c r="FI108" s="287"/>
      <c r="FJ108" s="287"/>
      <c r="FK108" s="16"/>
      <c r="FL108" s="16"/>
      <c r="FM108" s="287"/>
      <c r="FN108" s="287"/>
      <c r="FO108" s="287"/>
      <c r="FP108" s="16"/>
      <c r="FQ108" s="287"/>
      <c r="FR108" s="287"/>
      <c r="FS108" s="287"/>
      <c r="FT108" s="16"/>
      <c r="FU108" s="16"/>
      <c r="FV108" s="287"/>
      <c r="FW108" s="287"/>
      <c r="FX108" s="287"/>
      <c r="FY108" s="16"/>
      <c r="FZ108" s="287"/>
      <c r="GA108" s="287"/>
      <c r="GB108" s="287"/>
      <c r="GC108" s="16"/>
      <c r="GD108" s="16"/>
      <c r="GE108" s="287"/>
      <c r="GF108" s="287"/>
      <c r="GG108" s="287"/>
      <c r="GH108" s="16"/>
      <c r="GI108" s="287"/>
      <c r="GJ108" s="287"/>
      <c r="GK108" s="287"/>
      <c r="GL108" s="16"/>
      <c r="GM108" s="16"/>
      <c r="GN108" s="287"/>
      <c r="GO108" s="287"/>
      <c r="GP108" s="287"/>
      <c r="GQ108" s="16"/>
      <c r="GR108" s="287"/>
      <c r="GS108" s="287"/>
      <c r="GT108" s="287"/>
      <c r="GU108" s="16"/>
      <c r="GV108" s="16"/>
      <c r="GW108" s="287"/>
      <c r="GX108" s="287"/>
      <c r="GY108" s="287"/>
      <c r="GZ108" s="16"/>
      <c r="HA108" s="287"/>
      <c r="HB108" s="287"/>
      <c r="HC108" s="287"/>
      <c r="HD108" s="16"/>
      <c r="HE108" s="16"/>
      <c r="HF108" s="287"/>
      <c r="HG108" s="287"/>
      <c r="HH108" s="287"/>
      <c r="HI108" s="16"/>
      <c r="HJ108" s="287"/>
      <c r="HK108" s="287"/>
      <c r="HL108" s="287"/>
      <c r="HM108" s="16"/>
      <c r="HN108" s="16"/>
      <c r="HO108" s="287"/>
      <c r="HP108" s="287"/>
      <c r="HQ108" s="287"/>
      <c r="HR108" s="16"/>
      <c r="HS108" s="287"/>
      <c r="HT108" s="287"/>
      <c r="HU108" s="287"/>
      <c r="HV108" s="16"/>
      <c r="HW108" s="16"/>
      <c r="HX108" s="287"/>
      <c r="HY108" s="287"/>
      <c r="HZ108" s="287"/>
      <c r="IA108" s="16"/>
      <c r="IB108" s="287"/>
      <c r="IC108" s="287"/>
      <c r="ID108" s="287"/>
      <c r="IE108" s="16"/>
      <c r="IF108" s="16"/>
      <c r="IG108" s="287"/>
      <c r="IH108" s="287"/>
      <c r="II108" s="287"/>
      <c r="IJ108" s="16"/>
      <c r="IK108" s="287"/>
      <c r="IL108" s="287"/>
      <c r="IM108" s="287"/>
      <c r="IN108" s="16"/>
      <c r="IO108" s="16"/>
      <c r="IP108" s="287"/>
      <c r="IQ108" s="287"/>
      <c r="IR108" s="287"/>
      <c r="IS108" s="16"/>
      <c r="IT108" s="287"/>
      <c r="IU108" s="287"/>
      <c r="IV108" s="287"/>
    </row>
    <row r="109" spans="1:9" ht="19.5" customHeight="1">
      <c r="A109" s="16"/>
      <c r="B109" s="16"/>
      <c r="C109" s="16"/>
      <c r="D109" s="194"/>
      <c r="E109" s="16"/>
      <c r="F109" s="289"/>
      <c r="G109" s="289"/>
      <c r="H109" s="289"/>
      <c r="I109" s="289"/>
    </row>
    <row r="110" spans="1:9" ht="19.5" customHeight="1">
      <c r="A110" s="16"/>
      <c r="B110" s="16"/>
      <c r="C110" s="16"/>
      <c r="D110" s="194"/>
      <c r="E110" s="16"/>
      <c r="F110" s="188"/>
      <c r="G110" s="16"/>
      <c r="H110" s="16"/>
      <c r="I110" s="194"/>
    </row>
    <row r="111" spans="1:9" ht="19.5" customHeight="1">
      <c r="A111" s="203" t="s">
        <v>145</v>
      </c>
      <c r="B111" s="16"/>
      <c r="C111" s="16"/>
      <c r="D111" s="194"/>
      <c r="E111" s="16"/>
      <c r="F111" s="186" t="s">
        <v>146</v>
      </c>
      <c r="G111" s="16"/>
      <c r="H111" s="16"/>
      <c r="I111" s="194"/>
    </row>
    <row r="112" spans="1:9" ht="19.5" customHeight="1">
      <c r="A112" s="282" t="s">
        <v>275</v>
      </c>
      <c r="B112" s="282"/>
      <c r="C112" s="282"/>
      <c r="D112" s="282"/>
      <c r="E112" s="8"/>
      <c r="F112" s="282" t="s">
        <v>276</v>
      </c>
      <c r="G112" s="282"/>
      <c r="H112" s="282"/>
      <c r="I112" s="282"/>
    </row>
    <row r="113" spans="1:9" ht="19.5" customHeight="1">
      <c r="A113" s="217" t="s">
        <v>45</v>
      </c>
      <c r="B113" s="217">
        <v>4</v>
      </c>
      <c r="C113" s="233">
        <v>1</v>
      </c>
      <c r="D113" s="217" t="s">
        <v>228</v>
      </c>
      <c r="E113" s="15"/>
      <c r="F113" s="217" t="s">
        <v>228</v>
      </c>
      <c r="G113" s="217">
        <v>4</v>
      </c>
      <c r="H113" s="217">
        <v>1</v>
      </c>
      <c r="I113" s="217" t="s">
        <v>125</v>
      </c>
    </row>
    <row r="114" spans="1:9" ht="19.5" customHeight="1">
      <c r="A114" s="217" t="s">
        <v>125</v>
      </c>
      <c r="B114" s="217">
        <v>3</v>
      </c>
      <c r="C114" s="217">
        <v>2</v>
      </c>
      <c r="D114" s="217" t="s">
        <v>126</v>
      </c>
      <c r="E114" s="15"/>
      <c r="F114" s="217" t="s">
        <v>126</v>
      </c>
      <c r="G114" s="217">
        <v>1</v>
      </c>
      <c r="H114" s="217">
        <v>4</v>
      </c>
      <c r="I114" s="217" t="s">
        <v>84</v>
      </c>
    </row>
    <row r="115" spans="1:9" ht="19.5" customHeight="1">
      <c r="A115" s="217" t="s">
        <v>0</v>
      </c>
      <c r="B115" s="233">
        <v>3</v>
      </c>
      <c r="C115" s="232">
        <v>2</v>
      </c>
      <c r="D115" s="217" t="s">
        <v>1</v>
      </c>
      <c r="E115" s="15"/>
      <c r="F115" s="217" t="s">
        <v>92</v>
      </c>
      <c r="G115" s="217">
        <v>3</v>
      </c>
      <c r="H115" s="217">
        <v>2</v>
      </c>
      <c r="I115" s="217" t="s">
        <v>0</v>
      </c>
    </row>
    <row r="116" spans="1:9" ht="19.5" customHeight="1">
      <c r="A116" s="217" t="s">
        <v>84</v>
      </c>
      <c r="B116" s="217">
        <v>2</v>
      </c>
      <c r="C116" s="217">
        <v>3</v>
      </c>
      <c r="D116" s="217" t="s">
        <v>92</v>
      </c>
      <c r="E116" s="15"/>
      <c r="F116" s="217" t="s">
        <v>1</v>
      </c>
      <c r="G116" s="217">
        <v>5</v>
      </c>
      <c r="H116" s="217">
        <v>0</v>
      </c>
      <c r="I116" s="217" t="s">
        <v>88</v>
      </c>
    </row>
    <row r="117" spans="1:9" ht="19.5" customHeight="1">
      <c r="A117" s="217" t="s">
        <v>88</v>
      </c>
      <c r="B117" s="217" t="s">
        <v>237</v>
      </c>
      <c r="C117" s="217" t="s">
        <v>237</v>
      </c>
      <c r="D117" s="217" t="s">
        <v>229</v>
      </c>
      <c r="E117" s="15"/>
      <c r="F117" s="217" t="s">
        <v>45</v>
      </c>
      <c r="G117" s="217" t="s">
        <v>237</v>
      </c>
      <c r="H117" s="217" t="s">
        <v>237</v>
      </c>
      <c r="I117" s="217" t="s">
        <v>229</v>
      </c>
    </row>
    <row r="118" spans="1:9" ht="19.5" customHeight="1">
      <c r="A118" s="205"/>
      <c r="B118" s="217"/>
      <c r="C118" s="217"/>
      <c r="D118" s="74"/>
      <c r="E118" s="15"/>
      <c r="F118" s="93"/>
      <c r="G118" s="217"/>
      <c r="H118" s="217"/>
      <c r="I118" s="74"/>
    </row>
    <row r="119" spans="1:9" ht="19.5" customHeight="1">
      <c r="A119" s="189" t="s">
        <v>8</v>
      </c>
      <c r="B119" s="283"/>
      <c r="C119" s="283"/>
      <c r="D119" s="283"/>
      <c r="E119" s="16"/>
      <c r="F119" s="187" t="s">
        <v>8</v>
      </c>
      <c r="G119" s="283"/>
      <c r="H119" s="283"/>
      <c r="I119" s="283"/>
    </row>
    <row r="120" spans="1:9" ht="19.5" customHeight="1">
      <c r="A120" s="16"/>
      <c r="B120" s="16"/>
      <c r="C120" s="16"/>
      <c r="D120" s="194"/>
      <c r="E120" s="16"/>
      <c r="F120" s="188"/>
      <c r="G120" s="16"/>
      <c r="H120" s="16"/>
      <c r="I120" s="194"/>
    </row>
    <row r="121" spans="1:9" ht="19.5" customHeight="1">
      <c r="A121" s="16"/>
      <c r="B121" s="16"/>
      <c r="C121" s="16"/>
      <c r="D121" s="194"/>
      <c r="E121" s="16"/>
      <c r="F121" s="188"/>
      <c r="G121" s="16"/>
      <c r="H121" s="16"/>
      <c r="I121" s="194"/>
    </row>
    <row r="122" spans="1:9" ht="19.5" customHeight="1">
      <c r="A122" s="203" t="s">
        <v>147</v>
      </c>
      <c r="B122" s="16"/>
      <c r="C122" s="16"/>
      <c r="D122" s="194"/>
      <c r="E122" s="16"/>
      <c r="F122" s="186" t="s">
        <v>148</v>
      </c>
      <c r="G122" s="16"/>
      <c r="H122" s="16"/>
      <c r="I122" s="194"/>
    </row>
    <row r="123" spans="1:9" ht="19.5" customHeight="1">
      <c r="A123" s="282" t="s">
        <v>277</v>
      </c>
      <c r="B123" s="282"/>
      <c r="C123" s="282"/>
      <c r="D123" s="282"/>
      <c r="E123" s="8"/>
      <c r="F123" s="282" t="s">
        <v>278</v>
      </c>
      <c r="G123" s="282"/>
      <c r="H123" s="282"/>
      <c r="I123" s="282"/>
    </row>
    <row r="124" spans="1:9" ht="19.5" customHeight="1">
      <c r="A124" s="217" t="s">
        <v>125</v>
      </c>
      <c r="B124" s="217">
        <v>3</v>
      </c>
      <c r="C124" s="217">
        <v>2</v>
      </c>
      <c r="D124" s="217" t="s">
        <v>92</v>
      </c>
      <c r="E124" s="15"/>
      <c r="F124" s="217" t="s">
        <v>88</v>
      </c>
      <c r="G124" s="217">
        <v>3</v>
      </c>
      <c r="H124" s="217">
        <v>2</v>
      </c>
      <c r="I124" s="217" t="s">
        <v>45</v>
      </c>
    </row>
    <row r="125" spans="1:9" ht="19.5" customHeight="1">
      <c r="A125" s="217" t="s">
        <v>88</v>
      </c>
      <c r="B125" s="233">
        <v>2</v>
      </c>
      <c r="C125" s="232">
        <v>3</v>
      </c>
      <c r="D125" s="217" t="s">
        <v>126</v>
      </c>
      <c r="E125" s="15"/>
      <c r="F125" s="217" t="s">
        <v>1</v>
      </c>
      <c r="G125" s="217">
        <v>5</v>
      </c>
      <c r="H125" s="217">
        <v>0</v>
      </c>
      <c r="I125" s="217" t="s">
        <v>92</v>
      </c>
    </row>
    <row r="126" spans="1:9" ht="19.5" customHeight="1">
      <c r="A126" s="217" t="s">
        <v>84</v>
      </c>
      <c r="B126" s="217">
        <v>4</v>
      </c>
      <c r="C126" s="217">
        <v>1</v>
      </c>
      <c r="D126" s="217" t="s">
        <v>228</v>
      </c>
      <c r="E126" s="15"/>
      <c r="F126" s="217" t="s">
        <v>126</v>
      </c>
      <c r="G126" s="281">
        <v>0</v>
      </c>
      <c r="H126" s="281">
        <v>5</v>
      </c>
      <c r="I126" s="217" t="s">
        <v>228</v>
      </c>
    </row>
    <row r="127" spans="1:9" ht="19.5" customHeight="1">
      <c r="A127" s="217" t="s">
        <v>45</v>
      </c>
      <c r="B127" s="217">
        <v>1</v>
      </c>
      <c r="C127" s="217">
        <v>4</v>
      </c>
      <c r="D127" s="217" t="s">
        <v>1</v>
      </c>
      <c r="E127" s="15"/>
      <c r="F127" s="217" t="s">
        <v>0</v>
      </c>
      <c r="G127" s="217">
        <v>1</v>
      </c>
      <c r="H127" s="217">
        <v>4</v>
      </c>
      <c r="I127" s="217" t="s">
        <v>125</v>
      </c>
    </row>
    <row r="128" spans="1:9" ht="19.5" customHeight="1">
      <c r="A128" s="217" t="s">
        <v>0</v>
      </c>
      <c r="B128" s="217" t="s">
        <v>237</v>
      </c>
      <c r="C128" s="217" t="s">
        <v>237</v>
      </c>
      <c r="D128" s="217" t="s">
        <v>229</v>
      </c>
      <c r="E128" s="15"/>
      <c r="F128" s="217" t="s">
        <v>84</v>
      </c>
      <c r="G128" s="217" t="s">
        <v>237</v>
      </c>
      <c r="H128" s="217" t="s">
        <v>237</v>
      </c>
      <c r="I128" s="217" t="s">
        <v>229</v>
      </c>
    </row>
    <row r="129" spans="1:9" ht="19.5" customHeight="1">
      <c r="A129" s="205"/>
      <c r="B129" s="217"/>
      <c r="C129" s="217"/>
      <c r="D129" s="74"/>
      <c r="E129" s="15"/>
      <c r="F129" s="93"/>
      <c r="G129" s="217"/>
      <c r="H129" s="217"/>
      <c r="I129" s="74"/>
    </row>
    <row r="130" spans="1:9" ht="19.5" customHeight="1">
      <c r="A130" s="189" t="s">
        <v>8</v>
      </c>
      <c r="B130" s="283" t="s">
        <v>329</v>
      </c>
      <c r="C130" s="283"/>
      <c r="D130" s="283"/>
      <c r="E130" s="16"/>
      <c r="F130" s="187" t="s">
        <v>8</v>
      </c>
      <c r="G130" s="283"/>
      <c r="H130" s="283"/>
      <c r="I130" s="283"/>
    </row>
    <row r="131" spans="1:9" ht="19.5" customHeight="1">
      <c r="A131" s="16"/>
      <c r="B131" s="16"/>
      <c r="C131" s="16"/>
      <c r="D131" s="16"/>
      <c r="E131" s="16"/>
      <c r="F131" s="188"/>
      <c r="G131" s="16"/>
      <c r="H131" s="16"/>
      <c r="I131" s="16"/>
    </row>
    <row r="132" spans="1:9" ht="19.5" customHeight="1">
      <c r="A132" s="16"/>
      <c r="B132" s="16"/>
      <c r="C132" s="16"/>
      <c r="D132" s="16"/>
      <c r="E132" s="16"/>
      <c r="F132" s="188"/>
      <c r="G132" s="16"/>
      <c r="H132" s="16"/>
      <c r="I132" s="16"/>
    </row>
    <row r="133" spans="1:9" ht="19.5" customHeight="1">
      <c r="A133" s="203" t="s">
        <v>149</v>
      </c>
      <c r="B133" s="16"/>
      <c r="C133" s="16"/>
      <c r="D133" s="194"/>
      <c r="E133" s="16"/>
      <c r="F133" s="186" t="s">
        <v>150</v>
      </c>
      <c r="G133" s="16"/>
      <c r="H133" s="16"/>
      <c r="I133" s="194"/>
    </row>
    <row r="134" spans="1:9" ht="19.5" customHeight="1">
      <c r="A134" s="282" t="s">
        <v>279</v>
      </c>
      <c r="B134" s="282"/>
      <c r="C134" s="282"/>
      <c r="D134" s="282"/>
      <c r="E134" s="8"/>
      <c r="F134" s="282" t="s">
        <v>280</v>
      </c>
      <c r="G134" s="282"/>
      <c r="H134" s="282"/>
      <c r="I134" s="282"/>
    </row>
    <row r="135" spans="1:9" ht="19.5" customHeight="1">
      <c r="A135" s="217" t="s">
        <v>45</v>
      </c>
      <c r="B135" s="217">
        <v>0</v>
      </c>
      <c r="C135" s="217">
        <v>5</v>
      </c>
      <c r="D135" s="217" t="s">
        <v>84</v>
      </c>
      <c r="E135" s="15"/>
      <c r="F135" s="217" t="s">
        <v>125</v>
      </c>
      <c r="G135" s="217">
        <v>0</v>
      </c>
      <c r="H135" s="217">
        <v>5</v>
      </c>
      <c r="I135" s="217" t="s">
        <v>45</v>
      </c>
    </row>
    <row r="136" spans="1:9" ht="19.5" customHeight="1">
      <c r="A136" s="217" t="s">
        <v>125</v>
      </c>
      <c r="B136" s="217">
        <v>4</v>
      </c>
      <c r="C136" s="217">
        <v>1</v>
      </c>
      <c r="D136" s="217" t="s">
        <v>88</v>
      </c>
      <c r="E136" s="15"/>
      <c r="F136" s="217" t="s">
        <v>92</v>
      </c>
      <c r="G136" s="217">
        <v>1</v>
      </c>
      <c r="H136" s="217">
        <v>4</v>
      </c>
      <c r="I136" s="217" t="s">
        <v>126</v>
      </c>
    </row>
    <row r="137" spans="1:9" ht="19.5" customHeight="1">
      <c r="A137" s="217" t="s">
        <v>228</v>
      </c>
      <c r="B137" s="217">
        <v>3</v>
      </c>
      <c r="C137" s="217">
        <v>2</v>
      </c>
      <c r="D137" s="217" t="s">
        <v>1</v>
      </c>
      <c r="E137" s="15"/>
      <c r="F137" s="217" t="s">
        <v>228</v>
      </c>
      <c r="G137" s="233">
        <v>1</v>
      </c>
      <c r="H137" s="232">
        <v>4</v>
      </c>
      <c r="I137" s="217" t="s">
        <v>0</v>
      </c>
    </row>
    <row r="138" spans="1:9" ht="19.5" customHeight="1">
      <c r="A138" s="217" t="s">
        <v>0</v>
      </c>
      <c r="B138" s="217">
        <v>2</v>
      </c>
      <c r="C138" s="217">
        <v>3</v>
      </c>
      <c r="D138" s="217" t="s">
        <v>126</v>
      </c>
      <c r="E138" s="15"/>
      <c r="F138" s="217" t="s">
        <v>88</v>
      </c>
      <c r="G138" s="217">
        <v>1</v>
      </c>
      <c r="H138" s="217">
        <v>4</v>
      </c>
      <c r="I138" s="217" t="s">
        <v>84</v>
      </c>
    </row>
    <row r="139" spans="1:9" ht="19.5" customHeight="1">
      <c r="A139" s="217" t="s">
        <v>92</v>
      </c>
      <c r="B139" s="217" t="s">
        <v>237</v>
      </c>
      <c r="C139" s="217" t="s">
        <v>237</v>
      </c>
      <c r="D139" s="217" t="s">
        <v>229</v>
      </c>
      <c r="E139" s="15"/>
      <c r="F139" s="217" t="s">
        <v>1</v>
      </c>
      <c r="G139" s="217" t="s">
        <v>237</v>
      </c>
      <c r="H139" s="217" t="s">
        <v>237</v>
      </c>
      <c r="I139" s="217" t="s">
        <v>229</v>
      </c>
    </row>
    <row r="140" spans="1:9" ht="19.5" customHeight="1">
      <c r="A140" s="205"/>
      <c r="B140" s="217"/>
      <c r="C140" s="217"/>
      <c r="D140" s="74"/>
      <c r="E140" s="15"/>
      <c r="F140" s="93"/>
      <c r="G140" s="217"/>
      <c r="H140" s="217"/>
      <c r="I140" s="74"/>
    </row>
    <row r="141" spans="1:9" ht="19.5" customHeight="1">
      <c r="A141" s="189" t="s">
        <v>8</v>
      </c>
      <c r="B141" s="283"/>
      <c r="C141" s="283"/>
      <c r="D141" s="283"/>
      <c r="E141" s="16"/>
      <c r="F141" s="187" t="s">
        <v>8</v>
      </c>
      <c r="G141" s="283"/>
      <c r="H141" s="283"/>
      <c r="I141" s="283"/>
    </row>
    <row r="142" spans="1:9" ht="19.5" customHeight="1">
      <c r="A142" s="16"/>
      <c r="B142" s="16"/>
      <c r="C142" s="16"/>
      <c r="D142" s="16"/>
      <c r="E142" s="16"/>
      <c r="F142" s="188"/>
      <c r="G142" s="16"/>
      <c r="H142" s="16"/>
      <c r="I142" s="16"/>
    </row>
    <row r="143" spans="1:9" ht="19.5" customHeight="1">
      <c r="A143" s="16"/>
      <c r="B143" s="16"/>
      <c r="C143" s="16"/>
      <c r="D143" s="16"/>
      <c r="E143" s="16"/>
      <c r="F143" s="188"/>
      <c r="G143" s="16"/>
      <c r="H143" s="16"/>
      <c r="I143" s="16"/>
    </row>
    <row r="144" spans="1:9" ht="19.5" customHeight="1">
      <c r="A144" s="203" t="s">
        <v>231</v>
      </c>
      <c r="B144" s="16"/>
      <c r="C144" s="16"/>
      <c r="D144" s="194"/>
      <c r="E144" s="16"/>
      <c r="F144" s="186" t="s">
        <v>232</v>
      </c>
      <c r="G144" s="16"/>
      <c r="H144" s="16"/>
      <c r="I144" s="194"/>
    </row>
    <row r="145" spans="1:9" ht="19.5" customHeight="1">
      <c r="A145" s="282" t="s">
        <v>281</v>
      </c>
      <c r="B145" s="282"/>
      <c r="C145" s="282"/>
      <c r="D145" s="282"/>
      <c r="E145" s="8"/>
      <c r="F145" s="282" t="s">
        <v>282</v>
      </c>
      <c r="G145" s="282"/>
      <c r="H145" s="282"/>
      <c r="I145" s="282"/>
    </row>
    <row r="146" spans="1:9" ht="19.5" customHeight="1">
      <c r="A146" s="217" t="s">
        <v>126</v>
      </c>
      <c r="B146" s="217"/>
      <c r="C146" s="217"/>
      <c r="D146" s="217" t="s">
        <v>1</v>
      </c>
      <c r="E146" s="15"/>
      <c r="F146" s="217" t="s">
        <v>92</v>
      </c>
      <c r="G146" s="217"/>
      <c r="H146" s="217"/>
      <c r="I146" s="217" t="s">
        <v>228</v>
      </c>
    </row>
    <row r="147" spans="1:9" ht="19.5" customHeight="1">
      <c r="A147" s="217" t="s">
        <v>84</v>
      </c>
      <c r="B147" s="217"/>
      <c r="C147" s="217"/>
      <c r="D147" s="217" t="s">
        <v>125</v>
      </c>
      <c r="E147" s="15"/>
      <c r="F147" s="217" t="s">
        <v>1</v>
      </c>
      <c r="G147" s="217"/>
      <c r="H147" s="217"/>
      <c r="I147" s="217" t="s">
        <v>84</v>
      </c>
    </row>
    <row r="148" spans="1:9" ht="19.5" customHeight="1">
      <c r="A148" s="217" t="s">
        <v>0</v>
      </c>
      <c r="B148" s="233"/>
      <c r="C148" s="232"/>
      <c r="D148" s="217" t="s">
        <v>45</v>
      </c>
      <c r="E148" s="15"/>
      <c r="F148" s="217" t="s">
        <v>126</v>
      </c>
      <c r="G148" s="217"/>
      <c r="H148" s="217"/>
      <c r="I148" s="217" t="s">
        <v>45</v>
      </c>
    </row>
    <row r="149" spans="1:9" ht="19.5" customHeight="1">
      <c r="A149" s="217" t="s">
        <v>92</v>
      </c>
      <c r="B149" s="217"/>
      <c r="C149" s="217"/>
      <c r="D149" s="217" t="s">
        <v>88</v>
      </c>
      <c r="E149" s="15"/>
      <c r="F149" s="217" t="s">
        <v>88</v>
      </c>
      <c r="G149" s="217"/>
      <c r="H149" s="217"/>
      <c r="I149" s="217" t="s">
        <v>0</v>
      </c>
    </row>
    <row r="150" spans="1:9" ht="19.5" customHeight="1">
      <c r="A150" s="217" t="s">
        <v>228</v>
      </c>
      <c r="B150" s="217" t="s">
        <v>237</v>
      </c>
      <c r="C150" s="217" t="s">
        <v>237</v>
      </c>
      <c r="D150" s="217" t="s">
        <v>229</v>
      </c>
      <c r="E150" s="15"/>
      <c r="F150" s="217" t="s">
        <v>125</v>
      </c>
      <c r="G150" s="217" t="s">
        <v>237</v>
      </c>
      <c r="H150" s="217" t="s">
        <v>237</v>
      </c>
      <c r="I150" s="217" t="s">
        <v>229</v>
      </c>
    </row>
    <row r="151" spans="1:9" ht="19.5" customHeight="1">
      <c r="A151" s="205"/>
      <c r="B151" s="217"/>
      <c r="C151" s="217"/>
      <c r="D151" s="74"/>
      <c r="E151" s="15"/>
      <c r="F151" s="93"/>
      <c r="G151" s="217"/>
      <c r="H151" s="217"/>
      <c r="I151" s="74"/>
    </row>
    <row r="152" spans="1:9" ht="19.5" customHeight="1">
      <c r="A152" s="189" t="s">
        <v>8</v>
      </c>
      <c r="B152" s="283"/>
      <c r="C152" s="283"/>
      <c r="D152" s="283"/>
      <c r="E152" s="16"/>
      <c r="F152" s="187" t="s">
        <v>8</v>
      </c>
      <c r="G152" s="283"/>
      <c r="H152" s="283"/>
      <c r="I152" s="283"/>
    </row>
    <row r="153" spans="1:9" ht="19.5" customHeight="1">
      <c r="A153" s="16"/>
      <c r="B153" s="16"/>
      <c r="C153" s="16"/>
      <c r="D153" s="194"/>
      <c r="E153" s="16"/>
      <c r="F153" s="188"/>
      <c r="G153" s="16"/>
      <c r="H153" s="16"/>
      <c r="I153" s="194"/>
    </row>
    <row r="154" spans="1:9" ht="19.5" customHeight="1">
      <c r="A154" s="16"/>
      <c r="B154" s="16"/>
      <c r="C154" s="16"/>
      <c r="D154" s="194"/>
      <c r="E154" s="16"/>
      <c r="F154" s="188"/>
      <c r="G154" s="16"/>
      <c r="H154" s="16"/>
      <c r="I154" s="194"/>
    </row>
    <row r="155" spans="1:9" ht="19.5" customHeight="1">
      <c r="A155" s="203" t="s">
        <v>233</v>
      </c>
      <c r="B155" s="16"/>
      <c r="C155" s="16"/>
      <c r="D155" s="194"/>
      <c r="E155" s="16"/>
      <c r="F155" s="186" t="s">
        <v>234</v>
      </c>
      <c r="G155" s="16"/>
      <c r="H155" s="16"/>
      <c r="I155" s="194"/>
    </row>
    <row r="156" spans="1:256" ht="19.5" customHeight="1">
      <c r="A156" s="282" t="s">
        <v>283</v>
      </c>
      <c r="B156" s="282"/>
      <c r="C156" s="282"/>
      <c r="D156" s="282"/>
      <c r="E156" s="8"/>
      <c r="F156" s="282" t="s">
        <v>235</v>
      </c>
      <c r="G156" s="282"/>
      <c r="H156" s="282"/>
      <c r="I156" s="282"/>
      <c r="J156" s="286"/>
      <c r="K156" s="286"/>
      <c r="L156" s="286"/>
      <c r="M156" s="286"/>
      <c r="N156" s="8"/>
      <c r="O156" s="286"/>
      <c r="P156" s="286"/>
      <c r="Q156" s="286"/>
      <c r="R156" s="286"/>
      <c r="S156" s="286"/>
      <c r="T156" s="286"/>
      <c r="U156" s="286"/>
      <c r="V156" s="286"/>
      <c r="W156" s="8"/>
      <c r="X156" s="286"/>
      <c r="Y156" s="286"/>
      <c r="Z156" s="286"/>
      <c r="AA156" s="286"/>
      <c r="AB156" s="286"/>
      <c r="AC156" s="286"/>
      <c r="AD156" s="286"/>
      <c r="AE156" s="286"/>
      <c r="AF156" s="8"/>
      <c r="AG156" s="286"/>
      <c r="AH156" s="286"/>
      <c r="AI156" s="286"/>
      <c r="AJ156" s="286"/>
      <c r="AK156" s="286"/>
      <c r="AL156" s="286"/>
      <c r="AM156" s="286"/>
      <c r="AN156" s="286"/>
      <c r="AO156" s="8"/>
      <c r="AP156" s="286"/>
      <c r="AQ156" s="286"/>
      <c r="AR156" s="286"/>
      <c r="AS156" s="286"/>
      <c r="AT156" s="286"/>
      <c r="AU156" s="286"/>
      <c r="AV156" s="286"/>
      <c r="AW156" s="286"/>
      <c r="AX156" s="8"/>
      <c r="AY156" s="286"/>
      <c r="AZ156" s="286"/>
      <c r="BA156" s="286"/>
      <c r="BB156" s="286"/>
      <c r="BC156" s="286"/>
      <c r="BD156" s="286"/>
      <c r="BE156" s="286"/>
      <c r="BF156" s="286"/>
      <c r="BG156" s="8"/>
      <c r="BH156" s="286"/>
      <c r="BI156" s="286"/>
      <c r="BJ156" s="286"/>
      <c r="BK156" s="286"/>
      <c r="BL156" s="286"/>
      <c r="BM156" s="286"/>
      <c r="BN156" s="286"/>
      <c r="BO156" s="286"/>
      <c r="BP156" s="8"/>
      <c r="BQ156" s="286"/>
      <c r="BR156" s="286"/>
      <c r="BS156" s="286"/>
      <c r="BT156" s="286"/>
      <c r="BU156" s="286"/>
      <c r="BV156" s="286"/>
      <c r="BW156" s="286"/>
      <c r="BX156" s="286"/>
      <c r="BY156" s="8"/>
      <c r="BZ156" s="286"/>
      <c r="CA156" s="286"/>
      <c r="CB156" s="286"/>
      <c r="CC156" s="286"/>
      <c r="CD156" s="286"/>
      <c r="CE156" s="286"/>
      <c r="CF156" s="286"/>
      <c r="CG156" s="286"/>
      <c r="CH156" s="8"/>
      <c r="CI156" s="286"/>
      <c r="CJ156" s="286"/>
      <c r="CK156" s="286"/>
      <c r="CL156" s="286"/>
      <c r="CM156" s="286"/>
      <c r="CN156" s="286"/>
      <c r="CO156" s="286"/>
      <c r="CP156" s="286"/>
      <c r="CQ156" s="8"/>
      <c r="CR156" s="286"/>
      <c r="CS156" s="286"/>
      <c r="CT156" s="286"/>
      <c r="CU156" s="286"/>
      <c r="CV156" s="286"/>
      <c r="CW156" s="286"/>
      <c r="CX156" s="286"/>
      <c r="CY156" s="286"/>
      <c r="CZ156" s="8"/>
      <c r="DA156" s="286"/>
      <c r="DB156" s="286"/>
      <c r="DC156" s="286"/>
      <c r="DD156" s="286"/>
      <c r="DE156" s="286"/>
      <c r="DF156" s="286"/>
      <c r="DG156" s="286"/>
      <c r="DH156" s="286"/>
      <c r="DI156" s="8"/>
      <c r="DJ156" s="286"/>
      <c r="DK156" s="286"/>
      <c r="DL156" s="286"/>
      <c r="DM156" s="286"/>
      <c r="DN156" s="286"/>
      <c r="DO156" s="286"/>
      <c r="DP156" s="286"/>
      <c r="DQ156" s="286"/>
      <c r="DR156" s="8"/>
      <c r="DS156" s="286"/>
      <c r="DT156" s="286"/>
      <c r="DU156" s="286"/>
      <c r="DV156" s="286"/>
      <c r="DW156" s="286"/>
      <c r="DX156" s="286"/>
      <c r="DY156" s="286"/>
      <c r="DZ156" s="286"/>
      <c r="EA156" s="8"/>
      <c r="EB156" s="286"/>
      <c r="EC156" s="286"/>
      <c r="ED156" s="286"/>
      <c r="EE156" s="286"/>
      <c r="EF156" s="286"/>
      <c r="EG156" s="286"/>
      <c r="EH156" s="286"/>
      <c r="EI156" s="286"/>
      <c r="EJ156" s="8"/>
      <c r="EK156" s="286"/>
      <c r="EL156" s="286"/>
      <c r="EM156" s="286"/>
      <c r="EN156" s="286"/>
      <c r="EO156" s="286"/>
      <c r="EP156" s="286"/>
      <c r="EQ156" s="286"/>
      <c r="ER156" s="286"/>
      <c r="ES156" s="8"/>
      <c r="ET156" s="286"/>
      <c r="EU156" s="286"/>
      <c r="EV156" s="286"/>
      <c r="EW156" s="286"/>
      <c r="EX156" s="286"/>
      <c r="EY156" s="286"/>
      <c r="EZ156" s="286"/>
      <c r="FA156" s="286"/>
      <c r="FB156" s="8"/>
      <c r="FC156" s="286"/>
      <c r="FD156" s="286"/>
      <c r="FE156" s="286"/>
      <c r="FF156" s="286"/>
      <c r="FG156" s="286"/>
      <c r="FH156" s="286"/>
      <c r="FI156" s="286"/>
      <c r="FJ156" s="286"/>
      <c r="FK156" s="8"/>
      <c r="FL156" s="286"/>
      <c r="FM156" s="286"/>
      <c r="FN156" s="286"/>
      <c r="FO156" s="286"/>
      <c r="FP156" s="286"/>
      <c r="FQ156" s="286"/>
      <c r="FR156" s="286"/>
      <c r="FS156" s="286"/>
      <c r="FT156" s="8"/>
      <c r="FU156" s="286"/>
      <c r="FV156" s="286"/>
      <c r="FW156" s="286"/>
      <c r="FX156" s="286"/>
      <c r="FY156" s="286"/>
      <c r="FZ156" s="286"/>
      <c r="GA156" s="286"/>
      <c r="GB156" s="286"/>
      <c r="GC156" s="8"/>
      <c r="GD156" s="286"/>
      <c r="GE156" s="286"/>
      <c r="GF156" s="286"/>
      <c r="GG156" s="286"/>
      <c r="GH156" s="286"/>
      <c r="GI156" s="286"/>
      <c r="GJ156" s="286"/>
      <c r="GK156" s="286"/>
      <c r="GL156" s="8"/>
      <c r="GM156" s="286"/>
      <c r="GN156" s="286"/>
      <c r="GO156" s="286"/>
      <c r="GP156" s="286"/>
      <c r="GQ156" s="286"/>
      <c r="GR156" s="286"/>
      <c r="GS156" s="286"/>
      <c r="GT156" s="286"/>
      <c r="GU156" s="8"/>
      <c r="GV156" s="286"/>
      <c r="GW156" s="286"/>
      <c r="GX156" s="286"/>
      <c r="GY156" s="286"/>
      <c r="GZ156" s="286"/>
      <c r="HA156" s="286"/>
      <c r="HB156" s="286"/>
      <c r="HC156" s="286"/>
      <c r="HD156" s="8"/>
      <c r="HE156" s="286"/>
      <c r="HF156" s="286"/>
      <c r="HG156" s="286"/>
      <c r="HH156" s="286"/>
      <c r="HI156" s="286"/>
      <c r="HJ156" s="286"/>
      <c r="HK156" s="286"/>
      <c r="HL156" s="286"/>
      <c r="HM156" s="8"/>
      <c r="HN156" s="286"/>
      <c r="HO156" s="286"/>
      <c r="HP156" s="286"/>
      <c r="HQ156" s="286"/>
      <c r="HR156" s="286"/>
      <c r="HS156" s="286"/>
      <c r="HT156" s="286"/>
      <c r="HU156" s="286"/>
      <c r="HV156" s="8"/>
      <c r="HW156" s="286"/>
      <c r="HX156" s="286"/>
      <c r="HY156" s="286"/>
      <c r="HZ156" s="286"/>
      <c r="IA156" s="286"/>
      <c r="IB156" s="286"/>
      <c r="IC156" s="286"/>
      <c r="ID156" s="286"/>
      <c r="IE156" s="8"/>
      <c r="IF156" s="286"/>
      <c r="IG156" s="286"/>
      <c r="IH156" s="286"/>
      <c r="II156" s="286"/>
      <c r="IJ156" s="286"/>
      <c r="IK156" s="286"/>
      <c r="IL156" s="286"/>
      <c r="IM156" s="286"/>
      <c r="IN156" s="8"/>
      <c r="IO156" s="286"/>
      <c r="IP156" s="286"/>
      <c r="IQ156" s="286"/>
      <c r="IR156" s="286"/>
      <c r="IS156" s="286"/>
      <c r="IT156" s="286"/>
      <c r="IU156" s="286"/>
      <c r="IV156" s="286"/>
    </row>
    <row r="157" spans="1:256" ht="19.5" customHeight="1">
      <c r="A157" s="217" t="s">
        <v>45</v>
      </c>
      <c r="B157" s="233"/>
      <c r="C157" s="233"/>
      <c r="D157" s="217" t="s">
        <v>92</v>
      </c>
      <c r="E157" s="15"/>
      <c r="F157" s="93"/>
      <c r="G157" s="73"/>
      <c r="H157" s="73"/>
      <c r="I157" s="74"/>
      <c r="J157" s="51"/>
      <c r="K157" s="52"/>
      <c r="L157" s="52"/>
      <c r="M157" s="53"/>
      <c r="N157" s="15"/>
      <c r="O157" s="51"/>
      <c r="P157" s="52"/>
      <c r="Q157" s="52"/>
      <c r="R157" s="53"/>
      <c r="S157" s="51"/>
      <c r="T157" s="52"/>
      <c r="U157" s="52"/>
      <c r="V157" s="53"/>
      <c r="W157" s="15"/>
      <c r="X157" s="51"/>
      <c r="Y157" s="52"/>
      <c r="Z157" s="52"/>
      <c r="AA157" s="53"/>
      <c r="AB157" s="51"/>
      <c r="AC157" s="52"/>
      <c r="AD157" s="52"/>
      <c r="AE157" s="53"/>
      <c r="AF157" s="15"/>
      <c r="AG157" s="51"/>
      <c r="AH157" s="52"/>
      <c r="AI157" s="52"/>
      <c r="AJ157" s="53"/>
      <c r="AK157" s="51"/>
      <c r="AL157" s="52"/>
      <c r="AM157" s="52"/>
      <c r="AN157" s="53"/>
      <c r="AO157" s="15"/>
      <c r="AP157" s="51"/>
      <c r="AQ157" s="52"/>
      <c r="AR157" s="52"/>
      <c r="AS157" s="53"/>
      <c r="AT157" s="51"/>
      <c r="AU157" s="52"/>
      <c r="AV157" s="52"/>
      <c r="AW157" s="53"/>
      <c r="AX157" s="15"/>
      <c r="AY157" s="51"/>
      <c r="AZ157" s="52"/>
      <c r="BA157" s="52"/>
      <c r="BB157" s="53"/>
      <c r="BC157" s="51"/>
      <c r="BD157" s="52"/>
      <c r="BE157" s="52"/>
      <c r="BF157" s="53"/>
      <c r="BG157" s="15"/>
      <c r="BH157" s="51"/>
      <c r="BI157" s="52"/>
      <c r="BJ157" s="52"/>
      <c r="BK157" s="53"/>
      <c r="BL157" s="51"/>
      <c r="BM157" s="52"/>
      <c r="BN157" s="52"/>
      <c r="BO157" s="53"/>
      <c r="BP157" s="15"/>
      <c r="BQ157" s="51"/>
      <c r="BR157" s="52"/>
      <c r="BS157" s="52"/>
      <c r="BT157" s="53"/>
      <c r="BU157" s="51"/>
      <c r="BV157" s="52"/>
      <c r="BW157" s="52"/>
      <c r="BX157" s="53"/>
      <c r="BY157" s="15"/>
      <c r="BZ157" s="51"/>
      <c r="CA157" s="52"/>
      <c r="CB157" s="52"/>
      <c r="CC157" s="53"/>
      <c r="CD157" s="51"/>
      <c r="CE157" s="52"/>
      <c r="CF157" s="52"/>
      <c r="CG157" s="53"/>
      <c r="CH157" s="15"/>
      <c r="CI157" s="51"/>
      <c r="CJ157" s="52"/>
      <c r="CK157" s="52"/>
      <c r="CL157" s="53"/>
      <c r="CM157" s="51"/>
      <c r="CN157" s="52"/>
      <c r="CO157" s="52"/>
      <c r="CP157" s="53"/>
      <c r="CQ157" s="15"/>
      <c r="CR157" s="51"/>
      <c r="CS157" s="52"/>
      <c r="CT157" s="52"/>
      <c r="CU157" s="53"/>
      <c r="CV157" s="51"/>
      <c r="CW157" s="52"/>
      <c r="CX157" s="52"/>
      <c r="CY157" s="53"/>
      <c r="CZ157" s="15"/>
      <c r="DA157" s="51"/>
      <c r="DB157" s="52"/>
      <c r="DC157" s="52"/>
      <c r="DD157" s="53"/>
      <c r="DE157" s="51"/>
      <c r="DF157" s="52"/>
      <c r="DG157" s="52"/>
      <c r="DH157" s="53"/>
      <c r="DI157" s="15"/>
      <c r="DJ157" s="51"/>
      <c r="DK157" s="52"/>
      <c r="DL157" s="52"/>
      <c r="DM157" s="53"/>
      <c r="DN157" s="51"/>
      <c r="DO157" s="52"/>
      <c r="DP157" s="52"/>
      <c r="DQ157" s="53"/>
      <c r="DR157" s="15"/>
      <c r="DS157" s="51"/>
      <c r="DT157" s="52"/>
      <c r="DU157" s="52"/>
      <c r="DV157" s="53"/>
      <c r="DW157" s="51"/>
      <c r="DX157" s="52"/>
      <c r="DY157" s="52"/>
      <c r="DZ157" s="53"/>
      <c r="EA157" s="15"/>
      <c r="EB157" s="51"/>
      <c r="EC157" s="52"/>
      <c r="ED157" s="52"/>
      <c r="EE157" s="53"/>
      <c r="EF157" s="51"/>
      <c r="EG157" s="52"/>
      <c r="EH157" s="52"/>
      <c r="EI157" s="53"/>
      <c r="EJ157" s="15"/>
      <c r="EK157" s="51"/>
      <c r="EL157" s="52"/>
      <c r="EM157" s="52"/>
      <c r="EN157" s="53"/>
      <c r="EO157" s="51"/>
      <c r="EP157" s="52"/>
      <c r="EQ157" s="52"/>
      <c r="ER157" s="53"/>
      <c r="ES157" s="15"/>
      <c r="ET157" s="51"/>
      <c r="EU157" s="52"/>
      <c r="EV157" s="52"/>
      <c r="EW157" s="53"/>
      <c r="EX157" s="51"/>
      <c r="EY157" s="52"/>
      <c r="EZ157" s="52"/>
      <c r="FA157" s="53"/>
      <c r="FB157" s="15"/>
      <c r="FC157" s="51"/>
      <c r="FD157" s="52"/>
      <c r="FE157" s="52"/>
      <c r="FF157" s="53"/>
      <c r="FG157" s="51"/>
      <c r="FH157" s="52"/>
      <c r="FI157" s="52"/>
      <c r="FJ157" s="53"/>
      <c r="FK157" s="15"/>
      <c r="FL157" s="51"/>
      <c r="FM157" s="52"/>
      <c r="FN157" s="52"/>
      <c r="FO157" s="53"/>
      <c r="FP157" s="51"/>
      <c r="FQ157" s="52"/>
      <c r="FR157" s="52"/>
      <c r="FS157" s="53"/>
      <c r="FT157" s="15"/>
      <c r="FU157" s="51"/>
      <c r="FV157" s="52"/>
      <c r="FW157" s="52"/>
      <c r="FX157" s="53"/>
      <c r="FY157" s="51"/>
      <c r="FZ157" s="52"/>
      <c r="GA157" s="52"/>
      <c r="GB157" s="53"/>
      <c r="GC157" s="15"/>
      <c r="GD157" s="51"/>
      <c r="GE157" s="52"/>
      <c r="GF157" s="52"/>
      <c r="GG157" s="53"/>
      <c r="GH157" s="51"/>
      <c r="GI157" s="52"/>
      <c r="GJ157" s="52"/>
      <c r="GK157" s="53"/>
      <c r="GL157" s="15"/>
      <c r="GM157" s="51"/>
      <c r="GN157" s="52"/>
      <c r="GO157" s="52"/>
      <c r="GP157" s="53"/>
      <c r="GQ157" s="51"/>
      <c r="GR157" s="52"/>
      <c r="GS157" s="52"/>
      <c r="GT157" s="53"/>
      <c r="GU157" s="15"/>
      <c r="GV157" s="51"/>
      <c r="GW157" s="52"/>
      <c r="GX157" s="52"/>
      <c r="GY157" s="53"/>
      <c r="GZ157" s="51"/>
      <c r="HA157" s="52"/>
      <c r="HB157" s="52"/>
      <c r="HC157" s="53"/>
      <c r="HD157" s="15"/>
      <c r="HE157" s="51"/>
      <c r="HF157" s="52"/>
      <c r="HG157" s="52"/>
      <c r="HH157" s="53"/>
      <c r="HI157" s="51"/>
      <c r="HJ157" s="52"/>
      <c r="HK157" s="52"/>
      <c r="HL157" s="53"/>
      <c r="HM157" s="15"/>
      <c r="HN157" s="51"/>
      <c r="HO157" s="52"/>
      <c r="HP157" s="52"/>
      <c r="HQ157" s="53"/>
      <c r="HR157" s="51"/>
      <c r="HS157" s="52"/>
      <c r="HT157" s="52"/>
      <c r="HU157" s="53"/>
      <c r="HV157" s="15"/>
      <c r="HW157" s="51"/>
      <c r="HX157" s="52"/>
      <c r="HY157" s="52"/>
      <c r="HZ157" s="53"/>
      <c r="IA157" s="51"/>
      <c r="IB157" s="52"/>
      <c r="IC157" s="52"/>
      <c r="ID157" s="53"/>
      <c r="IE157" s="15"/>
      <c r="IF157" s="51"/>
      <c r="IG157" s="52"/>
      <c r="IH157" s="52"/>
      <c r="II157" s="53"/>
      <c r="IJ157" s="51"/>
      <c r="IK157" s="52"/>
      <c r="IL157" s="52"/>
      <c r="IM157" s="53"/>
      <c r="IN157" s="15"/>
      <c r="IO157" s="51"/>
      <c r="IP157" s="52"/>
      <c r="IQ157" s="52"/>
      <c r="IR157" s="53"/>
      <c r="IS157" s="51"/>
      <c r="IT157" s="52"/>
      <c r="IU157" s="52"/>
      <c r="IV157" s="53"/>
    </row>
    <row r="158" spans="1:256" ht="19.5" customHeight="1">
      <c r="A158" s="217" t="s">
        <v>1</v>
      </c>
      <c r="B158" s="217"/>
      <c r="C158" s="217"/>
      <c r="D158" s="217" t="s">
        <v>125</v>
      </c>
      <c r="E158" s="15"/>
      <c r="F158" s="93"/>
      <c r="G158" s="73"/>
      <c r="H158" s="73"/>
      <c r="I158" s="74"/>
      <c r="J158" s="51"/>
      <c r="K158" s="52"/>
      <c r="L158" s="52"/>
      <c r="M158" s="53"/>
      <c r="N158" s="15"/>
      <c r="O158" s="51"/>
      <c r="P158" s="52"/>
      <c r="Q158" s="52"/>
      <c r="R158" s="53"/>
      <c r="S158" s="51"/>
      <c r="T158" s="52"/>
      <c r="U158" s="52"/>
      <c r="V158" s="53"/>
      <c r="W158" s="15"/>
      <c r="X158" s="51"/>
      <c r="Y158" s="52"/>
      <c r="Z158" s="52"/>
      <c r="AA158" s="53"/>
      <c r="AB158" s="51"/>
      <c r="AC158" s="52"/>
      <c r="AD158" s="52"/>
      <c r="AE158" s="53"/>
      <c r="AF158" s="15"/>
      <c r="AG158" s="51"/>
      <c r="AH158" s="52"/>
      <c r="AI158" s="52"/>
      <c r="AJ158" s="53"/>
      <c r="AK158" s="51"/>
      <c r="AL158" s="52"/>
      <c r="AM158" s="52"/>
      <c r="AN158" s="53"/>
      <c r="AO158" s="15"/>
      <c r="AP158" s="51"/>
      <c r="AQ158" s="52"/>
      <c r="AR158" s="52"/>
      <c r="AS158" s="53"/>
      <c r="AT158" s="51"/>
      <c r="AU158" s="52"/>
      <c r="AV158" s="52"/>
      <c r="AW158" s="53"/>
      <c r="AX158" s="15"/>
      <c r="AY158" s="51"/>
      <c r="AZ158" s="52"/>
      <c r="BA158" s="52"/>
      <c r="BB158" s="53"/>
      <c r="BC158" s="51"/>
      <c r="BD158" s="52"/>
      <c r="BE158" s="52"/>
      <c r="BF158" s="53"/>
      <c r="BG158" s="15"/>
      <c r="BH158" s="51"/>
      <c r="BI158" s="52"/>
      <c r="BJ158" s="52"/>
      <c r="BK158" s="53"/>
      <c r="BL158" s="51"/>
      <c r="BM158" s="52"/>
      <c r="BN158" s="52"/>
      <c r="BO158" s="53"/>
      <c r="BP158" s="15"/>
      <c r="BQ158" s="51"/>
      <c r="BR158" s="52"/>
      <c r="BS158" s="52"/>
      <c r="BT158" s="53"/>
      <c r="BU158" s="51"/>
      <c r="BV158" s="52"/>
      <c r="BW158" s="52"/>
      <c r="BX158" s="53"/>
      <c r="BY158" s="15"/>
      <c r="BZ158" s="51"/>
      <c r="CA158" s="52"/>
      <c r="CB158" s="52"/>
      <c r="CC158" s="53"/>
      <c r="CD158" s="51"/>
      <c r="CE158" s="52"/>
      <c r="CF158" s="52"/>
      <c r="CG158" s="53"/>
      <c r="CH158" s="15"/>
      <c r="CI158" s="51"/>
      <c r="CJ158" s="52"/>
      <c r="CK158" s="52"/>
      <c r="CL158" s="53"/>
      <c r="CM158" s="51"/>
      <c r="CN158" s="52"/>
      <c r="CO158" s="52"/>
      <c r="CP158" s="53"/>
      <c r="CQ158" s="15"/>
      <c r="CR158" s="51"/>
      <c r="CS158" s="52"/>
      <c r="CT158" s="52"/>
      <c r="CU158" s="53"/>
      <c r="CV158" s="51"/>
      <c r="CW158" s="52"/>
      <c r="CX158" s="52"/>
      <c r="CY158" s="53"/>
      <c r="CZ158" s="15"/>
      <c r="DA158" s="51"/>
      <c r="DB158" s="52"/>
      <c r="DC158" s="52"/>
      <c r="DD158" s="53"/>
      <c r="DE158" s="51"/>
      <c r="DF158" s="52"/>
      <c r="DG158" s="52"/>
      <c r="DH158" s="53"/>
      <c r="DI158" s="15"/>
      <c r="DJ158" s="51"/>
      <c r="DK158" s="52"/>
      <c r="DL158" s="52"/>
      <c r="DM158" s="53"/>
      <c r="DN158" s="51"/>
      <c r="DO158" s="52"/>
      <c r="DP158" s="52"/>
      <c r="DQ158" s="53"/>
      <c r="DR158" s="15"/>
      <c r="DS158" s="51"/>
      <c r="DT158" s="52"/>
      <c r="DU158" s="52"/>
      <c r="DV158" s="53"/>
      <c r="DW158" s="51"/>
      <c r="DX158" s="52"/>
      <c r="DY158" s="52"/>
      <c r="DZ158" s="53"/>
      <c r="EA158" s="15"/>
      <c r="EB158" s="51"/>
      <c r="EC158" s="52"/>
      <c r="ED158" s="52"/>
      <c r="EE158" s="53"/>
      <c r="EF158" s="51"/>
      <c r="EG158" s="52"/>
      <c r="EH158" s="52"/>
      <c r="EI158" s="53"/>
      <c r="EJ158" s="15"/>
      <c r="EK158" s="51"/>
      <c r="EL158" s="52"/>
      <c r="EM158" s="52"/>
      <c r="EN158" s="53"/>
      <c r="EO158" s="51"/>
      <c r="EP158" s="52"/>
      <c r="EQ158" s="52"/>
      <c r="ER158" s="53"/>
      <c r="ES158" s="15"/>
      <c r="ET158" s="51"/>
      <c r="EU158" s="52"/>
      <c r="EV158" s="52"/>
      <c r="EW158" s="53"/>
      <c r="EX158" s="51"/>
      <c r="EY158" s="52"/>
      <c r="EZ158" s="52"/>
      <c r="FA158" s="53"/>
      <c r="FB158" s="15"/>
      <c r="FC158" s="51"/>
      <c r="FD158" s="52"/>
      <c r="FE158" s="52"/>
      <c r="FF158" s="53"/>
      <c r="FG158" s="51"/>
      <c r="FH158" s="52"/>
      <c r="FI158" s="52"/>
      <c r="FJ158" s="53"/>
      <c r="FK158" s="15"/>
      <c r="FL158" s="51"/>
      <c r="FM158" s="52"/>
      <c r="FN158" s="52"/>
      <c r="FO158" s="53"/>
      <c r="FP158" s="51"/>
      <c r="FQ158" s="52"/>
      <c r="FR158" s="52"/>
      <c r="FS158" s="53"/>
      <c r="FT158" s="15"/>
      <c r="FU158" s="51"/>
      <c r="FV158" s="52"/>
      <c r="FW158" s="52"/>
      <c r="FX158" s="53"/>
      <c r="FY158" s="51"/>
      <c r="FZ158" s="52"/>
      <c r="GA158" s="52"/>
      <c r="GB158" s="53"/>
      <c r="GC158" s="15"/>
      <c r="GD158" s="51"/>
      <c r="GE158" s="52"/>
      <c r="GF158" s="52"/>
      <c r="GG158" s="53"/>
      <c r="GH158" s="51"/>
      <c r="GI158" s="52"/>
      <c r="GJ158" s="52"/>
      <c r="GK158" s="53"/>
      <c r="GL158" s="15"/>
      <c r="GM158" s="51"/>
      <c r="GN158" s="52"/>
      <c r="GO158" s="52"/>
      <c r="GP158" s="53"/>
      <c r="GQ158" s="51"/>
      <c r="GR158" s="52"/>
      <c r="GS158" s="52"/>
      <c r="GT158" s="53"/>
      <c r="GU158" s="15"/>
      <c r="GV158" s="51"/>
      <c r="GW158" s="52"/>
      <c r="GX158" s="52"/>
      <c r="GY158" s="53"/>
      <c r="GZ158" s="51"/>
      <c r="HA158" s="52"/>
      <c r="HB158" s="52"/>
      <c r="HC158" s="53"/>
      <c r="HD158" s="15"/>
      <c r="HE158" s="51"/>
      <c r="HF158" s="52"/>
      <c r="HG158" s="52"/>
      <c r="HH158" s="53"/>
      <c r="HI158" s="51"/>
      <c r="HJ158" s="52"/>
      <c r="HK158" s="52"/>
      <c r="HL158" s="53"/>
      <c r="HM158" s="15"/>
      <c r="HN158" s="51"/>
      <c r="HO158" s="52"/>
      <c r="HP158" s="52"/>
      <c r="HQ158" s="53"/>
      <c r="HR158" s="51"/>
      <c r="HS158" s="52"/>
      <c r="HT158" s="52"/>
      <c r="HU158" s="53"/>
      <c r="HV158" s="15"/>
      <c r="HW158" s="51"/>
      <c r="HX158" s="52"/>
      <c r="HY158" s="52"/>
      <c r="HZ158" s="53"/>
      <c r="IA158" s="51"/>
      <c r="IB158" s="52"/>
      <c r="IC158" s="52"/>
      <c r="ID158" s="53"/>
      <c r="IE158" s="15"/>
      <c r="IF158" s="51"/>
      <c r="IG158" s="52"/>
      <c r="IH158" s="52"/>
      <c r="II158" s="53"/>
      <c r="IJ158" s="51"/>
      <c r="IK158" s="52"/>
      <c r="IL158" s="52"/>
      <c r="IM158" s="53"/>
      <c r="IN158" s="15"/>
      <c r="IO158" s="51"/>
      <c r="IP158" s="52"/>
      <c r="IQ158" s="52"/>
      <c r="IR158" s="53"/>
      <c r="IS158" s="51"/>
      <c r="IT158" s="52"/>
      <c r="IU158" s="52"/>
      <c r="IV158" s="53"/>
    </row>
    <row r="159" spans="1:256" ht="19.5" customHeight="1">
      <c r="A159" s="217" t="s">
        <v>228</v>
      </c>
      <c r="B159" s="217"/>
      <c r="C159" s="217"/>
      <c r="D159" s="217" t="s">
        <v>88</v>
      </c>
      <c r="E159" s="15"/>
      <c r="F159" s="93"/>
      <c r="G159" s="73"/>
      <c r="H159" s="73"/>
      <c r="I159" s="74"/>
      <c r="J159" s="51"/>
      <c r="K159" s="52"/>
      <c r="L159" s="52"/>
      <c r="M159" s="53"/>
      <c r="N159" s="15"/>
      <c r="O159" s="51"/>
      <c r="P159" s="52"/>
      <c r="Q159" s="52"/>
      <c r="R159" s="53"/>
      <c r="S159" s="51"/>
      <c r="T159" s="52"/>
      <c r="U159" s="52"/>
      <c r="V159" s="53"/>
      <c r="W159" s="15"/>
      <c r="X159" s="51"/>
      <c r="Y159" s="52"/>
      <c r="Z159" s="52"/>
      <c r="AA159" s="53"/>
      <c r="AB159" s="51"/>
      <c r="AC159" s="52"/>
      <c r="AD159" s="52"/>
      <c r="AE159" s="53"/>
      <c r="AF159" s="15"/>
      <c r="AG159" s="51"/>
      <c r="AH159" s="52"/>
      <c r="AI159" s="52"/>
      <c r="AJ159" s="53"/>
      <c r="AK159" s="51"/>
      <c r="AL159" s="52"/>
      <c r="AM159" s="52"/>
      <c r="AN159" s="53"/>
      <c r="AO159" s="15"/>
      <c r="AP159" s="51"/>
      <c r="AQ159" s="52"/>
      <c r="AR159" s="52"/>
      <c r="AS159" s="53"/>
      <c r="AT159" s="51"/>
      <c r="AU159" s="52"/>
      <c r="AV159" s="52"/>
      <c r="AW159" s="53"/>
      <c r="AX159" s="15"/>
      <c r="AY159" s="51"/>
      <c r="AZ159" s="52"/>
      <c r="BA159" s="52"/>
      <c r="BB159" s="53"/>
      <c r="BC159" s="51"/>
      <c r="BD159" s="52"/>
      <c r="BE159" s="52"/>
      <c r="BF159" s="53"/>
      <c r="BG159" s="15"/>
      <c r="BH159" s="51"/>
      <c r="BI159" s="52"/>
      <c r="BJ159" s="52"/>
      <c r="BK159" s="53"/>
      <c r="BL159" s="51"/>
      <c r="BM159" s="52"/>
      <c r="BN159" s="52"/>
      <c r="BO159" s="53"/>
      <c r="BP159" s="15"/>
      <c r="BQ159" s="51"/>
      <c r="BR159" s="52"/>
      <c r="BS159" s="52"/>
      <c r="BT159" s="53"/>
      <c r="BU159" s="51"/>
      <c r="BV159" s="52"/>
      <c r="BW159" s="52"/>
      <c r="BX159" s="53"/>
      <c r="BY159" s="15"/>
      <c r="BZ159" s="51"/>
      <c r="CA159" s="52"/>
      <c r="CB159" s="52"/>
      <c r="CC159" s="53"/>
      <c r="CD159" s="51"/>
      <c r="CE159" s="52"/>
      <c r="CF159" s="52"/>
      <c r="CG159" s="53"/>
      <c r="CH159" s="15"/>
      <c r="CI159" s="51"/>
      <c r="CJ159" s="52"/>
      <c r="CK159" s="52"/>
      <c r="CL159" s="53"/>
      <c r="CM159" s="51"/>
      <c r="CN159" s="52"/>
      <c r="CO159" s="52"/>
      <c r="CP159" s="53"/>
      <c r="CQ159" s="15"/>
      <c r="CR159" s="51"/>
      <c r="CS159" s="52"/>
      <c r="CT159" s="52"/>
      <c r="CU159" s="53"/>
      <c r="CV159" s="51"/>
      <c r="CW159" s="52"/>
      <c r="CX159" s="52"/>
      <c r="CY159" s="53"/>
      <c r="CZ159" s="15"/>
      <c r="DA159" s="51"/>
      <c r="DB159" s="52"/>
      <c r="DC159" s="52"/>
      <c r="DD159" s="53"/>
      <c r="DE159" s="51"/>
      <c r="DF159" s="52"/>
      <c r="DG159" s="52"/>
      <c r="DH159" s="53"/>
      <c r="DI159" s="15"/>
      <c r="DJ159" s="51"/>
      <c r="DK159" s="52"/>
      <c r="DL159" s="52"/>
      <c r="DM159" s="53"/>
      <c r="DN159" s="51"/>
      <c r="DO159" s="52"/>
      <c r="DP159" s="52"/>
      <c r="DQ159" s="53"/>
      <c r="DR159" s="15"/>
      <c r="DS159" s="51"/>
      <c r="DT159" s="52"/>
      <c r="DU159" s="52"/>
      <c r="DV159" s="53"/>
      <c r="DW159" s="51"/>
      <c r="DX159" s="52"/>
      <c r="DY159" s="52"/>
      <c r="DZ159" s="53"/>
      <c r="EA159" s="15"/>
      <c r="EB159" s="51"/>
      <c r="EC159" s="52"/>
      <c r="ED159" s="52"/>
      <c r="EE159" s="53"/>
      <c r="EF159" s="51"/>
      <c r="EG159" s="52"/>
      <c r="EH159" s="52"/>
      <c r="EI159" s="53"/>
      <c r="EJ159" s="15"/>
      <c r="EK159" s="51"/>
      <c r="EL159" s="52"/>
      <c r="EM159" s="52"/>
      <c r="EN159" s="53"/>
      <c r="EO159" s="51"/>
      <c r="EP159" s="52"/>
      <c r="EQ159" s="52"/>
      <c r="ER159" s="53"/>
      <c r="ES159" s="15"/>
      <c r="ET159" s="51"/>
      <c r="EU159" s="52"/>
      <c r="EV159" s="52"/>
      <c r="EW159" s="53"/>
      <c r="EX159" s="51"/>
      <c r="EY159" s="52"/>
      <c r="EZ159" s="52"/>
      <c r="FA159" s="53"/>
      <c r="FB159" s="15"/>
      <c r="FC159" s="51"/>
      <c r="FD159" s="52"/>
      <c r="FE159" s="52"/>
      <c r="FF159" s="53"/>
      <c r="FG159" s="51"/>
      <c r="FH159" s="52"/>
      <c r="FI159" s="52"/>
      <c r="FJ159" s="53"/>
      <c r="FK159" s="15"/>
      <c r="FL159" s="51"/>
      <c r="FM159" s="52"/>
      <c r="FN159" s="52"/>
      <c r="FO159" s="53"/>
      <c r="FP159" s="51"/>
      <c r="FQ159" s="52"/>
      <c r="FR159" s="52"/>
      <c r="FS159" s="53"/>
      <c r="FT159" s="15"/>
      <c r="FU159" s="51"/>
      <c r="FV159" s="52"/>
      <c r="FW159" s="52"/>
      <c r="FX159" s="53"/>
      <c r="FY159" s="51"/>
      <c r="FZ159" s="52"/>
      <c r="GA159" s="52"/>
      <c r="GB159" s="53"/>
      <c r="GC159" s="15"/>
      <c r="GD159" s="51"/>
      <c r="GE159" s="52"/>
      <c r="GF159" s="52"/>
      <c r="GG159" s="53"/>
      <c r="GH159" s="51"/>
      <c r="GI159" s="52"/>
      <c r="GJ159" s="52"/>
      <c r="GK159" s="53"/>
      <c r="GL159" s="15"/>
      <c r="GM159" s="51"/>
      <c r="GN159" s="52"/>
      <c r="GO159" s="52"/>
      <c r="GP159" s="53"/>
      <c r="GQ159" s="51"/>
      <c r="GR159" s="52"/>
      <c r="GS159" s="52"/>
      <c r="GT159" s="53"/>
      <c r="GU159" s="15"/>
      <c r="GV159" s="51"/>
      <c r="GW159" s="52"/>
      <c r="GX159" s="52"/>
      <c r="GY159" s="53"/>
      <c r="GZ159" s="51"/>
      <c r="HA159" s="52"/>
      <c r="HB159" s="52"/>
      <c r="HC159" s="53"/>
      <c r="HD159" s="15"/>
      <c r="HE159" s="51"/>
      <c r="HF159" s="52"/>
      <c r="HG159" s="52"/>
      <c r="HH159" s="53"/>
      <c r="HI159" s="51"/>
      <c r="HJ159" s="52"/>
      <c r="HK159" s="52"/>
      <c r="HL159" s="53"/>
      <c r="HM159" s="15"/>
      <c r="HN159" s="51"/>
      <c r="HO159" s="52"/>
      <c r="HP159" s="52"/>
      <c r="HQ159" s="53"/>
      <c r="HR159" s="51"/>
      <c r="HS159" s="52"/>
      <c r="HT159" s="52"/>
      <c r="HU159" s="53"/>
      <c r="HV159" s="15"/>
      <c r="HW159" s="51"/>
      <c r="HX159" s="52"/>
      <c r="HY159" s="52"/>
      <c r="HZ159" s="53"/>
      <c r="IA159" s="51"/>
      <c r="IB159" s="52"/>
      <c r="IC159" s="52"/>
      <c r="ID159" s="53"/>
      <c r="IE159" s="15"/>
      <c r="IF159" s="51"/>
      <c r="IG159" s="52"/>
      <c r="IH159" s="52"/>
      <c r="II159" s="53"/>
      <c r="IJ159" s="51"/>
      <c r="IK159" s="52"/>
      <c r="IL159" s="52"/>
      <c r="IM159" s="53"/>
      <c r="IN159" s="15"/>
      <c r="IO159" s="51"/>
      <c r="IP159" s="52"/>
      <c r="IQ159" s="52"/>
      <c r="IR159" s="53"/>
      <c r="IS159" s="51"/>
      <c r="IT159" s="52"/>
      <c r="IU159" s="52"/>
      <c r="IV159" s="53"/>
    </row>
    <row r="160" spans="1:256" ht="19.5" customHeight="1">
      <c r="A160" s="217" t="s">
        <v>84</v>
      </c>
      <c r="B160" s="217"/>
      <c r="C160" s="217"/>
      <c r="D160" s="217" t="s">
        <v>0</v>
      </c>
      <c r="E160" s="15"/>
      <c r="F160" s="93"/>
      <c r="G160" s="73"/>
      <c r="H160" s="73"/>
      <c r="I160" s="74"/>
      <c r="J160" s="51"/>
      <c r="K160" s="52"/>
      <c r="L160" s="52"/>
      <c r="M160" s="53"/>
      <c r="N160" s="15"/>
      <c r="O160" s="51"/>
      <c r="P160" s="52"/>
      <c r="Q160" s="52"/>
      <c r="R160" s="53"/>
      <c r="S160" s="51"/>
      <c r="T160" s="52"/>
      <c r="U160" s="52"/>
      <c r="V160" s="53"/>
      <c r="W160" s="15"/>
      <c r="X160" s="51"/>
      <c r="Y160" s="52"/>
      <c r="Z160" s="52"/>
      <c r="AA160" s="53"/>
      <c r="AB160" s="51"/>
      <c r="AC160" s="52"/>
      <c r="AD160" s="52"/>
      <c r="AE160" s="53"/>
      <c r="AF160" s="15"/>
      <c r="AG160" s="51"/>
      <c r="AH160" s="52"/>
      <c r="AI160" s="52"/>
      <c r="AJ160" s="53"/>
      <c r="AK160" s="51"/>
      <c r="AL160" s="52"/>
      <c r="AM160" s="52"/>
      <c r="AN160" s="53"/>
      <c r="AO160" s="15"/>
      <c r="AP160" s="51"/>
      <c r="AQ160" s="52"/>
      <c r="AR160" s="52"/>
      <c r="AS160" s="53"/>
      <c r="AT160" s="51"/>
      <c r="AU160" s="52"/>
      <c r="AV160" s="52"/>
      <c r="AW160" s="53"/>
      <c r="AX160" s="15"/>
      <c r="AY160" s="51"/>
      <c r="AZ160" s="52"/>
      <c r="BA160" s="52"/>
      <c r="BB160" s="53"/>
      <c r="BC160" s="51"/>
      <c r="BD160" s="52"/>
      <c r="BE160" s="52"/>
      <c r="BF160" s="53"/>
      <c r="BG160" s="15"/>
      <c r="BH160" s="51"/>
      <c r="BI160" s="52"/>
      <c r="BJ160" s="52"/>
      <c r="BK160" s="53"/>
      <c r="BL160" s="51"/>
      <c r="BM160" s="52"/>
      <c r="BN160" s="52"/>
      <c r="BO160" s="53"/>
      <c r="BP160" s="15"/>
      <c r="BQ160" s="51"/>
      <c r="BR160" s="52"/>
      <c r="BS160" s="52"/>
      <c r="BT160" s="53"/>
      <c r="BU160" s="51"/>
      <c r="BV160" s="52"/>
      <c r="BW160" s="52"/>
      <c r="BX160" s="53"/>
      <c r="BY160" s="15"/>
      <c r="BZ160" s="51"/>
      <c r="CA160" s="52"/>
      <c r="CB160" s="52"/>
      <c r="CC160" s="53"/>
      <c r="CD160" s="51"/>
      <c r="CE160" s="52"/>
      <c r="CF160" s="52"/>
      <c r="CG160" s="53"/>
      <c r="CH160" s="15"/>
      <c r="CI160" s="51"/>
      <c r="CJ160" s="52"/>
      <c r="CK160" s="52"/>
      <c r="CL160" s="53"/>
      <c r="CM160" s="51"/>
      <c r="CN160" s="52"/>
      <c r="CO160" s="52"/>
      <c r="CP160" s="53"/>
      <c r="CQ160" s="15"/>
      <c r="CR160" s="51"/>
      <c r="CS160" s="52"/>
      <c r="CT160" s="52"/>
      <c r="CU160" s="53"/>
      <c r="CV160" s="51"/>
      <c r="CW160" s="52"/>
      <c r="CX160" s="52"/>
      <c r="CY160" s="53"/>
      <c r="CZ160" s="15"/>
      <c r="DA160" s="51"/>
      <c r="DB160" s="52"/>
      <c r="DC160" s="52"/>
      <c r="DD160" s="53"/>
      <c r="DE160" s="51"/>
      <c r="DF160" s="52"/>
      <c r="DG160" s="52"/>
      <c r="DH160" s="53"/>
      <c r="DI160" s="15"/>
      <c r="DJ160" s="51"/>
      <c r="DK160" s="52"/>
      <c r="DL160" s="52"/>
      <c r="DM160" s="53"/>
      <c r="DN160" s="51"/>
      <c r="DO160" s="52"/>
      <c r="DP160" s="52"/>
      <c r="DQ160" s="53"/>
      <c r="DR160" s="15"/>
      <c r="DS160" s="51"/>
      <c r="DT160" s="52"/>
      <c r="DU160" s="52"/>
      <c r="DV160" s="53"/>
      <c r="DW160" s="51"/>
      <c r="DX160" s="52"/>
      <c r="DY160" s="52"/>
      <c r="DZ160" s="53"/>
      <c r="EA160" s="15"/>
      <c r="EB160" s="51"/>
      <c r="EC160" s="52"/>
      <c r="ED160" s="52"/>
      <c r="EE160" s="53"/>
      <c r="EF160" s="51"/>
      <c r="EG160" s="52"/>
      <c r="EH160" s="52"/>
      <c r="EI160" s="53"/>
      <c r="EJ160" s="15"/>
      <c r="EK160" s="51"/>
      <c r="EL160" s="52"/>
      <c r="EM160" s="52"/>
      <c r="EN160" s="53"/>
      <c r="EO160" s="51"/>
      <c r="EP160" s="52"/>
      <c r="EQ160" s="52"/>
      <c r="ER160" s="53"/>
      <c r="ES160" s="15"/>
      <c r="ET160" s="51"/>
      <c r="EU160" s="52"/>
      <c r="EV160" s="52"/>
      <c r="EW160" s="53"/>
      <c r="EX160" s="51"/>
      <c r="EY160" s="52"/>
      <c r="EZ160" s="52"/>
      <c r="FA160" s="53"/>
      <c r="FB160" s="15"/>
      <c r="FC160" s="51"/>
      <c r="FD160" s="52"/>
      <c r="FE160" s="52"/>
      <c r="FF160" s="53"/>
      <c r="FG160" s="51"/>
      <c r="FH160" s="52"/>
      <c r="FI160" s="52"/>
      <c r="FJ160" s="53"/>
      <c r="FK160" s="15"/>
      <c r="FL160" s="51"/>
      <c r="FM160" s="52"/>
      <c r="FN160" s="52"/>
      <c r="FO160" s="53"/>
      <c r="FP160" s="51"/>
      <c r="FQ160" s="52"/>
      <c r="FR160" s="52"/>
      <c r="FS160" s="53"/>
      <c r="FT160" s="15"/>
      <c r="FU160" s="51"/>
      <c r="FV160" s="52"/>
      <c r="FW160" s="52"/>
      <c r="FX160" s="53"/>
      <c r="FY160" s="51"/>
      <c r="FZ160" s="52"/>
      <c r="GA160" s="52"/>
      <c r="GB160" s="53"/>
      <c r="GC160" s="15"/>
      <c r="GD160" s="51"/>
      <c r="GE160" s="52"/>
      <c r="GF160" s="52"/>
      <c r="GG160" s="53"/>
      <c r="GH160" s="51"/>
      <c r="GI160" s="52"/>
      <c r="GJ160" s="52"/>
      <c r="GK160" s="53"/>
      <c r="GL160" s="15"/>
      <c r="GM160" s="51"/>
      <c r="GN160" s="52"/>
      <c r="GO160" s="52"/>
      <c r="GP160" s="53"/>
      <c r="GQ160" s="51"/>
      <c r="GR160" s="52"/>
      <c r="GS160" s="52"/>
      <c r="GT160" s="53"/>
      <c r="GU160" s="15"/>
      <c r="GV160" s="51"/>
      <c r="GW160" s="52"/>
      <c r="GX160" s="52"/>
      <c r="GY160" s="53"/>
      <c r="GZ160" s="51"/>
      <c r="HA160" s="52"/>
      <c r="HB160" s="52"/>
      <c r="HC160" s="53"/>
      <c r="HD160" s="15"/>
      <c r="HE160" s="51"/>
      <c r="HF160" s="52"/>
      <c r="HG160" s="52"/>
      <c r="HH160" s="53"/>
      <c r="HI160" s="51"/>
      <c r="HJ160" s="52"/>
      <c r="HK160" s="52"/>
      <c r="HL160" s="53"/>
      <c r="HM160" s="15"/>
      <c r="HN160" s="51"/>
      <c r="HO160" s="52"/>
      <c r="HP160" s="52"/>
      <c r="HQ160" s="53"/>
      <c r="HR160" s="51"/>
      <c r="HS160" s="52"/>
      <c r="HT160" s="52"/>
      <c r="HU160" s="53"/>
      <c r="HV160" s="15"/>
      <c r="HW160" s="51"/>
      <c r="HX160" s="52"/>
      <c r="HY160" s="52"/>
      <c r="HZ160" s="53"/>
      <c r="IA160" s="51"/>
      <c r="IB160" s="52"/>
      <c r="IC160" s="52"/>
      <c r="ID160" s="53"/>
      <c r="IE160" s="15"/>
      <c r="IF160" s="51"/>
      <c r="IG160" s="52"/>
      <c r="IH160" s="52"/>
      <c r="II160" s="53"/>
      <c r="IJ160" s="51"/>
      <c r="IK160" s="52"/>
      <c r="IL160" s="52"/>
      <c r="IM160" s="53"/>
      <c r="IN160" s="15"/>
      <c r="IO160" s="51"/>
      <c r="IP160" s="52"/>
      <c r="IQ160" s="52"/>
      <c r="IR160" s="53"/>
      <c r="IS160" s="51"/>
      <c r="IT160" s="52"/>
      <c r="IU160" s="52"/>
      <c r="IV160" s="53"/>
    </row>
    <row r="161" spans="1:256" ht="19.5" customHeight="1">
      <c r="A161" s="217" t="s">
        <v>126</v>
      </c>
      <c r="B161" s="217" t="s">
        <v>237</v>
      </c>
      <c r="C161" s="217" t="s">
        <v>237</v>
      </c>
      <c r="D161" s="217" t="s">
        <v>229</v>
      </c>
      <c r="E161" s="15"/>
      <c r="F161" s="93"/>
      <c r="G161" s="73"/>
      <c r="H161" s="73"/>
      <c r="I161" s="74"/>
      <c r="J161" s="51"/>
      <c r="K161" s="52"/>
      <c r="L161" s="52"/>
      <c r="M161" s="53"/>
      <c r="N161" s="15"/>
      <c r="O161" s="51"/>
      <c r="P161" s="52"/>
      <c r="Q161" s="52"/>
      <c r="R161" s="53"/>
      <c r="S161" s="51"/>
      <c r="T161" s="52"/>
      <c r="U161" s="52"/>
      <c r="V161" s="53"/>
      <c r="W161" s="15"/>
      <c r="X161" s="51"/>
      <c r="Y161" s="52"/>
      <c r="Z161" s="52"/>
      <c r="AA161" s="53"/>
      <c r="AB161" s="51"/>
      <c r="AC161" s="52"/>
      <c r="AD161" s="52"/>
      <c r="AE161" s="53"/>
      <c r="AF161" s="15"/>
      <c r="AG161" s="51"/>
      <c r="AH161" s="52"/>
      <c r="AI161" s="52"/>
      <c r="AJ161" s="53"/>
      <c r="AK161" s="51"/>
      <c r="AL161" s="52"/>
      <c r="AM161" s="52"/>
      <c r="AN161" s="53"/>
      <c r="AO161" s="15"/>
      <c r="AP161" s="51"/>
      <c r="AQ161" s="52"/>
      <c r="AR161" s="52"/>
      <c r="AS161" s="53"/>
      <c r="AT161" s="51"/>
      <c r="AU161" s="52"/>
      <c r="AV161" s="52"/>
      <c r="AW161" s="53"/>
      <c r="AX161" s="15"/>
      <c r="AY161" s="51"/>
      <c r="AZ161" s="52"/>
      <c r="BA161" s="52"/>
      <c r="BB161" s="53"/>
      <c r="BC161" s="51"/>
      <c r="BD161" s="52"/>
      <c r="BE161" s="52"/>
      <c r="BF161" s="53"/>
      <c r="BG161" s="15"/>
      <c r="BH161" s="51"/>
      <c r="BI161" s="52"/>
      <c r="BJ161" s="52"/>
      <c r="BK161" s="53"/>
      <c r="BL161" s="51"/>
      <c r="BM161" s="52"/>
      <c r="BN161" s="52"/>
      <c r="BO161" s="53"/>
      <c r="BP161" s="15"/>
      <c r="BQ161" s="51"/>
      <c r="BR161" s="52"/>
      <c r="BS161" s="52"/>
      <c r="BT161" s="53"/>
      <c r="BU161" s="51"/>
      <c r="BV161" s="52"/>
      <c r="BW161" s="52"/>
      <c r="BX161" s="53"/>
      <c r="BY161" s="15"/>
      <c r="BZ161" s="51"/>
      <c r="CA161" s="52"/>
      <c r="CB161" s="52"/>
      <c r="CC161" s="53"/>
      <c r="CD161" s="51"/>
      <c r="CE161" s="52"/>
      <c r="CF161" s="52"/>
      <c r="CG161" s="53"/>
      <c r="CH161" s="15"/>
      <c r="CI161" s="51"/>
      <c r="CJ161" s="52"/>
      <c r="CK161" s="52"/>
      <c r="CL161" s="53"/>
      <c r="CM161" s="51"/>
      <c r="CN161" s="52"/>
      <c r="CO161" s="52"/>
      <c r="CP161" s="53"/>
      <c r="CQ161" s="15"/>
      <c r="CR161" s="51"/>
      <c r="CS161" s="52"/>
      <c r="CT161" s="52"/>
      <c r="CU161" s="53"/>
      <c r="CV161" s="51"/>
      <c r="CW161" s="52"/>
      <c r="CX161" s="52"/>
      <c r="CY161" s="53"/>
      <c r="CZ161" s="15"/>
      <c r="DA161" s="51"/>
      <c r="DB161" s="52"/>
      <c r="DC161" s="52"/>
      <c r="DD161" s="53"/>
      <c r="DE161" s="51"/>
      <c r="DF161" s="52"/>
      <c r="DG161" s="52"/>
      <c r="DH161" s="53"/>
      <c r="DI161" s="15"/>
      <c r="DJ161" s="51"/>
      <c r="DK161" s="52"/>
      <c r="DL161" s="52"/>
      <c r="DM161" s="53"/>
      <c r="DN161" s="51"/>
      <c r="DO161" s="52"/>
      <c r="DP161" s="52"/>
      <c r="DQ161" s="53"/>
      <c r="DR161" s="15"/>
      <c r="DS161" s="51"/>
      <c r="DT161" s="52"/>
      <c r="DU161" s="52"/>
      <c r="DV161" s="53"/>
      <c r="DW161" s="51"/>
      <c r="DX161" s="52"/>
      <c r="DY161" s="52"/>
      <c r="DZ161" s="53"/>
      <c r="EA161" s="15"/>
      <c r="EB161" s="51"/>
      <c r="EC161" s="52"/>
      <c r="ED161" s="52"/>
      <c r="EE161" s="53"/>
      <c r="EF161" s="51"/>
      <c r="EG161" s="52"/>
      <c r="EH161" s="52"/>
      <c r="EI161" s="53"/>
      <c r="EJ161" s="15"/>
      <c r="EK161" s="51"/>
      <c r="EL161" s="52"/>
      <c r="EM161" s="52"/>
      <c r="EN161" s="53"/>
      <c r="EO161" s="51"/>
      <c r="EP161" s="52"/>
      <c r="EQ161" s="52"/>
      <c r="ER161" s="53"/>
      <c r="ES161" s="15"/>
      <c r="ET161" s="51"/>
      <c r="EU161" s="52"/>
      <c r="EV161" s="52"/>
      <c r="EW161" s="53"/>
      <c r="EX161" s="51"/>
      <c r="EY161" s="52"/>
      <c r="EZ161" s="52"/>
      <c r="FA161" s="53"/>
      <c r="FB161" s="15"/>
      <c r="FC161" s="51"/>
      <c r="FD161" s="52"/>
      <c r="FE161" s="52"/>
      <c r="FF161" s="53"/>
      <c r="FG161" s="51"/>
      <c r="FH161" s="52"/>
      <c r="FI161" s="52"/>
      <c r="FJ161" s="53"/>
      <c r="FK161" s="15"/>
      <c r="FL161" s="51"/>
      <c r="FM161" s="52"/>
      <c r="FN161" s="52"/>
      <c r="FO161" s="53"/>
      <c r="FP161" s="51"/>
      <c r="FQ161" s="52"/>
      <c r="FR161" s="52"/>
      <c r="FS161" s="53"/>
      <c r="FT161" s="15"/>
      <c r="FU161" s="51"/>
      <c r="FV161" s="52"/>
      <c r="FW161" s="52"/>
      <c r="FX161" s="53"/>
      <c r="FY161" s="51"/>
      <c r="FZ161" s="52"/>
      <c r="GA161" s="52"/>
      <c r="GB161" s="53"/>
      <c r="GC161" s="15"/>
      <c r="GD161" s="51"/>
      <c r="GE161" s="52"/>
      <c r="GF161" s="52"/>
      <c r="GG161" s="53"/>
      <c r="GH161" s="51"/>
      <c r="GI161" s="52"/>
      <c r="GJ161" s="52"/>
      <c r="GK161" s="53"/>
      <c r="GL161" s="15"/>
      <c r="GM161" s="51"/>
      <c r="GN161" s="52"/>
      <c r="GO161" s="52"/>
      <c r="GP161" s="53"/>
      <c r="GQ161" s="51"/>
      <c r="GR161" s="52"/>
      <c r="GS161" s="52"/>
      <c r="GT161" s="53"/>
      <c r="GU161" s="15"/>
      <c r="GV161" s="51"/>
      <c r="GW161" s="52"/>
      <c r="GX161" s="52"/>
      <c r="GY161" s="53"/>
      <c r="GZ161" s="51"/>
      <c r="HA161" s="52"/>
      <c r="HB161" s="52"/>
      <c r="HC161" s="53"/>
      <c r="HD161" s="15"/>
      <c r="HE161" s="51"/>
      <c r="HF161" s="52"/>
      <c r="HG161" s="52"/>
      <c r="HH161" s="53"/>
      <c r="HI161" s="51"/>
      <c r="HJ161" s="52"/>
      <c r="HK161" s="52"/>
      <c r="HL161" s="53"/>
      <c r="HM161" s="15"/>
      <c r="HN161" s="51"/>
      <c r="HO161" s="52"/>
      <c r="HP161" s="52"/>
      <c r="HQ161" s="53"/>
      <c r="HR161" s="51"/>
      <c r="HS161" s="52"/>
      <c r="HT161" s="52"/>
      <c r="HU161" s="53"/>
      <c r="HV161" s="15"/>
      <c r="HW161" s="51"/>
      <c r="HX161" s="52"/>
      <c r="HY161" s="52"/>
      <c r="HZ161" s="53"/>
      <c r="IA161" s="51"/>
      <c r="IB161" s="52"/>
      <c r="IC161" s="52"/>
      <c r="ID161" s="53"/>
      <c r="IE161" s="15"/>
      <c r="IF161" s="51"/>
      <c r="IG161" s="52"/>
      <c r="IH161" s="52"/>
      <c r="II161" s="53"/>
      <c r="IJ161" s="51"/>
      <c r="IK161" s="52"/>
      <c r="IL161" s="52"/>
      <c r="IM161" s="53"/>
      <c r="IN161" s="15"/>
      <c r="IO161" s="51"/>
      <c r="IP161" s="52"/>
      <c r="IQ161" s="52"/>
      <c r="IR161" s="53"/>
      <c r="IS161" s="51"/>
      <c r="IT161" s="52"/>
      <c r="IU161" s="52"/>
      <c r="IV161" s="53"/>
    </row>
    <row r="162" spans="1:256" ht="19.5" customHeight="1">
      <c r="A162" s="205"/>
      <c r="B162" s="73"/>
      <c r="C162" s="73"/>
      <c r="D162" s="74"/>
      <c r="E162" s="15"/>
      <c r="F162" s="93"/>
      <c r="G162" s="73"/>
      <c r="H162" s="73"/>
      <c r="I162" s="74"/>
      <c r="J162" s="51"/>
      <c r="K162" s="52"/>
      <c r="L162" s="52"/>
      <c r="M162" s="53"/>
      <c r="N162" s="15"/>
      <c r="O162" s="51"/>
      <c r="P162" s="52"/>
      <c r="Q162" s="52"/>
      <c r="R162" s="53"/>
      <c r="S162" s="51"/>
      <c r="T162" s="52"/>
      <c r="U162" s="52"/>
      <c r="V162" s="53"/>
      <c r="W162" s="15"/>
      <c r="X162" s="51"/>
      <c r="Y162" s="52"/>
      <c r="Z162" s="52"/>
      <c r="AA162" s="53"/>
      <c r="AB162" s="51"/>
      <c r="AC162" s="52"/>
      <c r="AD162" s="52"/>
      <c r="AE162" s="53"/>
      <c r="AF162" s="15"/>
      <c r="AG162" s="51"/>
      <c r="AH162" s="52"/>
      <c r="AI162" s="52"/>
      <c r="AJ162" s="53"/>
      <c r="AK162" s="51"/>
      <c r="AL162" s="52"/>
      <c r="AM162" s="52"/>
      <c r="AN162" s="53"/>
      <c r="AO162" s="15"/>
      <c r="AP162" s="51"/>
      <c r="AQ162" s="52"/>
      <c r="AR162" s="52"/>
      <c r="AS162" s="53"/>
      <c r="AT162" s="51"/>
      <c r="AU162" s="52"/>
      <c r="AV162" s="52"/>
      <c r="AW162" s="53"/>
      <c r="AX162" s="15"/>
      <c r="AY162" s="51"/>
      <c r="AZ162" s="52"/>
      <c r="BA162" s="52"/>
      <c r="BB162" s="53"/>
      <c r="BC162" s="51"/>
      <c r="BD162" s="52"/>
      <c r="BE162" s="52"/>
      <c r="BF162" s="53"/>
      <c r="BG162" s="15"/>
      <c r="BH162" s="51"/>
      <c r="BI162" s="52"/>
      <c r="BJ162" s="52"/>
      <c r="BK162" s="53"/>
      <c r="BL162" s="51"/>
      <c r="BM162" s="52"/>
      <c r="BN162" s="52"/>
      <c r="BO162" s="53"/>
      <c r="BP162" s="15"/>
      <c r="BQ162" s="51"/>
      <c r="BR162" s="52"/>
      <c r="BS162" s="52"/>
      <c r="BT162" s="53"/>
      <c r="BU162" s="51"/>
      <c r="BV162" s="52"/>
      <c r="BW162" s="52"/>
      <c r="BX162" s="53"/>
      <c r="BY162" s="15"/>
      <c r="BZ162" s="51"/>
      <c r="CA162" s="52"/>
      <c r="CB162" s="52"/>
      <c r="CC162" s="53"/>
      <c r="CD162" s="51"/>
      <c r="CE162" s="52"/>
      <c r="CF162" s="52"/>
      <c r="CG162" s="53"/>
      <c r="CH162" s="15"/>
      <c r="CI162" s="51"/>
      <c r="CJ162" s="52"/>
      <c r="CK162" s="52"/>
      <c r="CL162" s="53"/>
      <c r="CM162" s="51"/>
      <c r="CN162" s="52"/>
      <c r="CO162" s="52"/>
      <c r="CP162" s="53"/>
      <c r="CQ162" s="15"/>
      <c r="CR162" s="51"/>
      <c r="CS162" s="52"/>
      <c r="CT162" s="52"/>
      <c r="CU162" s="53"/>
      <c r="CV162" s="51"/>
      <c r="CW162" s="52"/>
      <c r="CX162" s="52"/>
      <c r="CY162" s="53"/>
      <c r="CZ162" s="15"/>
      <c r="DA162" s="51"/>
      <c r="DB162" s="52"/>
      <c r="DC162" s="52"/>
      <c r="DD162" s="53"/>
      <c r="DE162" s="51"/>
      <c r="DF162" s="52"/>
      <c r="DG162" s="52"/>
      <c r="DH162" s="53"/>
      <c r="DI162" s="15"/>
      <c r="DJ162" s="51"/>
      <c r="DK162" s="52"/>
      <c r="DL162" s="52"/>
      <c r="DM162" s="53"/>
      <c r="DN162" s="51"/>
      <c r="DO162" s="52"/>
      <c r="DP162" s="52"/>
      <c r="DQ162" s="53"/>
      <c r="DR162" s="15"/>
      <c r="DS162" s="51"/>
      <c r="DT162" s="52"/>
      <c r="DU162" s="52"/>
      <c r="DV162" s="53"/>
      <c r="DW162" s="51"/>
      <c r="DX162" s="52"/>
      <c r="DY162" s="52"/>
      <c r="DZ162" s="53"/>
      <c r="EA162" s="15"/>
      <c r="EB162" s="51"/>
      <c r="EC162" s="52"/>
      <c r="ED162" s="52"/>
      <c r="EE162" s="53"/>
      <c r="EF162" s="51"/>
      <c r="EG162" s="52"/>
      <c r="EH162" s="52"/>
      <c r="EI162" s="53"/>
      <c r="EJ162" s="15"/>
      <c r="EK162" s="51"/>
      <c r="EL162" s="52"/>
      <c r="EM162" s="52"/>
      <c r="EN162" s="53"/>
      <c r="EO162" s="51"/>
      <c r="EP162" s="52"/>
      <c r="EQ162" s="52"/>
      <c r="ER162" s="53"/>
      <c r="ES162" s="15"/>
      <c r="ET162" s="51"/>
      <c r="EU162" s="52"/>
      <c r="EV162" s="52"/>
      <c r="EW162" s="53"/>
      <c r="EX162" s="51"/>
      <c r="EY162" s="52"/>
      <c r="EZ162" s="52"/>
      <c r="FA162" s="53"/>
      <c r="FB162" s="15"/>
      <c r="FC162" s="51"/>
      <c r="FD162" s="52"/>
      <c r="FE162" s="52"/>
      <c r="FF162" s="53"/>
      <c r="FG162" s="51"/>
      <c r="FH162" s="52"/>
      <c r="FI162" s="52"/>
      <c r="FJ162" s="53"/>
      <c r="FK162" s="15"/>
      <c r="FL162" s="51"/>
      <c r="FM162" s="52"/>
      <c r="FN162" s="52"/>
      <c r="FO162" s="53"/>
      <c r="FP162" s="51"/>
      <c r="FQ162" s="52"/>
      <c r="FR162" s="52"/>
      <c r="FS162" s="53"/>
      <c r="FT162" s="15"/>
      <c r="FU162" s="51"/>
      <c r="FV162" s="52"/>
      <c r="FW162" s="52"/>
      <c r="FX162" s="53"/>
      <c r="FY162" s="51"/>
      <c r="FZ162" s="52"/>
      <c r="GA162" s="52"/>
      <c r="GB162" s="53"/>
      <c r="GC162" s="15"/>
      <c r="GD162" s="51"/>
      <c r="GE162" s="52"/>
      <c r="GF162" s="52"/>
      <c r="GG162" s="53"/>
      <c r="GH162" s="51"/>
      <c r="GI162" s="52"/>
      <c r="GJ162" s="52"/>
      <c r="GK162" s="53"/>
      <c r="GL162" s="15"/>
      <c r="GM162" s="51"/>
      <c r="GN162" s="52"/>
      <c r="GO162" s="52"/>
      <c r="GP162" s="53"/>
      <c r="GQ162" s="51"/>
      <c r="GR162" s="52"/>
      <c r="GS162" s="52"/>
      <c r="GT162" s="53"/>
      <c r="GU162" s="15"/>
      <c r="GV162" s="51"/>
      <c r="GW162" s="52"/>
      <c r="GX162" s="52"/>
      <c r="GY162" s="53"/>
      <c r="GZ162" s="51"/>
      <c r="HA162" s="52"/>
      <c r="HB162" s="52"/>
      <c r="HC162" s="53"/>
      <c r="HD162" s="15"/>
      <c r="HE162" s="51"/>
      <c r="HF162" s="52"/>
      <c r="HG162" s="52"/>
      <c r="HH162" s="53"/>
      <c r="HI162" s="51"/>
      <c r="HJ162" s="52"/>
      <c r="HK162" s="52"/>
      <c r="HL162" s="53"/>
      <c r="HM162" s="15"/>
      <c r="HN162" s="51"/>
      <c r="HO162" s="52"/>
      <c r="HP162" s="52"/>
      <c r="HQ162" s="53"/>
      <c r="HR162" s="51"/>
      <c r="HS162" s="52"/>
      <c r="HT162" s="52"/>
      <c r="HU162" s="53"/>
      <c r="HV162" s="15"/>
      <c r="HW162" s="51"/>
      <c r="HX162" s="52"/>
      <c r="HY162" s="52"/>
      <c r="HZ162" s="53"/>
      <c r="IA162" s="51"/>
      <c r="IB162" s="52"/>
      <c r="IC162" s="52"/>
      <c r="ID162" s="53"/>
      <c r="IE162" s="15"/>
      <c r="IF162" s="51"/>
      <c r="IG162" s="52"/>
      <c r="IH162" s="52"/>
      <c r="II162" s="53"/>
      <c r="IJ162" s="51"/>
      <c r="IK162" s="52"/>
      <c r="IL162" s="52"/>
      <c r="IM162" s="53"/>
      <c r="IN162" s="15"/>
      <c r="IO162" s="51"/>
      <c r="IP162" s="52"/>
      <c r="IQ162" s="52"/>
      <c r="IR162" s="53"/>
      <c r="IS162" s="51"/>
      <c r="IT162" s="52"/>
      <c r="IU162" s="52"/>
      <c r="IV162" s="53"/>
    </row>
    <row r="163" spans="1:256" ht="19.5" customHeight="1">
      <c r="A163" s="205"/>
      <c r="B163" s="73"/>
      <c r="C163" s="73"/>
      <c r="D163" s="74"/>
      <c r="E163" s="15"/>
      <c r="F163" s="93"/>
      <c r="G163" s="73"/>
      <c r="H163" s="73"/>
      <c r="I163" s="74"/>
      <c r="J163" s="51"/>
      <c r="K163" s="52"/>
      <c r="L163" s="52"/>
      <c r="M163" s="53"/>
      <c r="N163" s="15"/>
      <c r="O163" s="51"/>
      <c r="P163" s="52"/>
      <c r="Q163" s="52"/>
      <c r="R163" s="53"/>
      <c r="S163" s="51"/>
      <c r="T163" s="52"/>
      <c r="U163" s="52"/>
      <c r="V163" s="53"/>
      <c r="W163" s="15"/>
      <c r="X163" s="51"/>
      <c r="Y163" s="52"/>
      <c r="Z163" s="52"/>
      <c r="AA163" s="53"/>
      <c r="AB163" s="51"/>
      <c r="AC163" s="52"/>
      <c r="AD163" s="52"/>
      <c r="AE163" s="53"/>
      <c r="AF163" s="15"/>
      <c r="AG163" s="51"/>
      <c r="AH163" s="52"/>
      <c r="AI163" s="52"/>
      <c r="AJ163" s="53"/>
      <c r="AK163" s="51"/>
      <c r="AL163" s="52"/>
      <c r="AM163" s="52"/>
      <c r="AN163" s="53"/>
      <c r="AO163" s="15"/>
      <c r="AP163" s="51"/>
      <c r="AQ163" s="52"/>
      <c r="AR163" s="52"/>
      <c r="AS163" s="53"/>
      <c r="AT163" s="51"/>
      <c r="AU163" s="52"/>
      <c r="AV163" s="52"/>
      <c r="AW163" s="53"/>
      <c r="AX163" s="15"/>
      <c r="AY163" s="51"/>
      <c r="AZ163" s="52"/>
      <c r="BA163" s="52"/>
      <c r="BB163" s="53"/>
      <c r="BC163" s="51"/>
      <c r="BD163" s="52"/>
      <c r="BE163" s="52"/>
      <c r="BF163" s="53"/>
      <c r="BG163" s="15"/>
      <c r="BH163" s="51"/>
      <c r="BI163" s="52"/>
      <c r="BJ163" s="52"/>
      <c r="BK163" s="53"/>
      <c r="BL163" s="51"/>
      <c r="BM163" s="52"/>
      <c r="BN163" s="52"/>
      <c r="BO163" s="53"/>
      <c r="BP163" s="15"/>
      <c r="BQ163" s="51"/>
      <c r="BR163" s="52"/>
      <c r="BS163" s="52"/>
      <c r="BT163" s="53"/>
      <c r="BU163" s="51"/>
      <c r="BV163" s="52"/>
      <c r="BW163" s="52"/>
      <c r="BX163" s="53"/>
      <c r="BY163" s="15"/>
      <c r="BZ163" s="51"/>
      <c r="CA163" s="52"/>
      <c r="CB163" s="52"/>
      <c r="CC163" s="53"/>
      <c r="CD163" s="51"/>
      <c r="CE163" s="52"/>
      <c r="CF163" s="52"/>
      <c r="CG163" s="53"/>
      <c r="CH163" s="15"/>
      <c r="CI163" s="51"/>
      <c r="CJ163" s="52"/>
      <c r="CK163" s="52"/>
      <c r="CL163" s="53"/>
      <c r="CM163" s="51"/>
      <c r="CN163" s="52"/>
      <c r="CO163" s="52"/>
      <c r="CP163" s="53"/>
      <c r="CQ163" s="15"/>
      <c r="CR163" s="51"/>
      <c r="CS163" s="52"/>
      <c r="CT163" s="52"/>
      <c r="CU163" s="53"/>
      <c r="CV163" s="51"/>
      <c r="CW163" s="52"/>
      <c r="CX163" s="52"/>
      <c r="CY163" s="53"/>
      <c r="CZ163" s="15"/>
      <c r="DA163" s="51"/>
      <c r="DB163" s="52"/>
      <c r="DC163" s="52"/>
      <c r="DD163" s="53"/>
      <c r="DE163" s="51"/>
      <c r="DF163" s="52"/>
      <c r="DG163" s="52"/>
      <c r="DH163" s="53"/>
      <c r="DI163" s="15"/>
      <c r="DJ163" s="51"/>
      <c r="DK163" s="52"/>
      <c r="DL163" s="52"/>
      <c r="DM163" s="53"/>
      <c r="DN163" s="51"/>
      <c r="DO163" s="52"/>
      <c r="DP163" s="52"/>
      <c r="DQ163" s="53"/>
      <c r="DR163" s="15"/>
      <c r="DS163" s="51"/>
      <c r="DT163" s="52"/>
      <c r="DU163" s="52"/>
      <c r="DV163" s="53"/>
      <c r="DW163" s="51"/>
      <c r="DX163" s="52"/>
      <c r="DY163" s="52"/>
      <c r="DZ163" s="53"/>
      <c r="EA163" s="15"/>
      <c r="EB163" s="51"/>
      <c r="EC163" s="52"/>
      <c r="ED163" s="52"/>
      <c r="EE163" s="53"/>
      <c r="EF163" s="51"/>
      <c r="EG163" s="52"/>
      <c r="EH163" s="52"/>
      <c r="EI163" s="53"/>
      <c r="EJ163" s="15"/>
      <c r="EK163" s="51"/>
      <c r="EL163" s="52"/>
      <c r="EM163" s="52"/>
      <c r="EN163" s="53"/>
      <c r="EO163" s="51"/>
      <c r="EP163" s="52"/>
      <c r="EQ163" s="52"/>
      <c r="ER163" s="53"/>
      <c r="ES163" s="15"/>
      <c r="ET163" s="51"/>
      <c r="EU163" s="52"/>
      <c r="EV163" s="52"/>
      <c r="EW163" s="53"/>
      <c r="EX163" s="51"/>
      <c r="EY163" s="52"/>
      <c r="EZ163" s="52"/>
      <c r="FA163" s="53"/>
      <c r="FB163" s="15"/>
      <c r="FC163" s="51"/>
      <c r="FD163" s="52"/>
      <c r="FE163" s="52"/>
      <c r="FF163" s="53"/>
      <c r="FG163" s="51"/>
      <c r="FH163" s="52"/>
      <c r="FI163" s="52"/>
      <c r="FJ163" s="53"/>
      <c r="FK163" s="15"/>
      <c r="FL163" s="51"/>
      <c r="FM163" s="52"/>
      <c r="FN163" s="52"/>
      <c r="FO163" s="53"/>
      <c r="FP163" s="51"/>
      <c r="FQ163" s="52"/>
      <c r="FR163" s="52"/>
      <c r="FS163" s="53"/>
      <c r="FT163" s="15"/>
      <c r="FU163" s="51"/>
      <c r="FV163" s="52"/>
      <c r="FW163" s="52"/>
      <c r="FX163" s="53"/>
      <c r="FY163" s="51"/>
      <c r="FZ163" s="52"/>
      <c r="GA163" s="52"/>
      <c r="GB163" s="53"/>
      <c r="GC163" s="15"/>
      <c r="GD163" s="51"/>
      <c r="GE163" s="52"/>
      <c r="GF163" s="52"/>
      <c r="GG163" s="53"/>
      <c r="GH163" s="51"/>
      <c r="GI163" s="52"/>
      <c r="GJ163" s="52"/>
      <c r="GK163" s="53"/>
      <c r="GL163" s="15"/>
      <c r="GM163" s="51"/>
      <c r="GN163" s="52"/>
      <c r="GO163" s="52"/>
      <c r="GP163" s="53"/>
      <c r="GQ163" s="51"/>
      <c r="GR163" s="52"/>
      <c r="GS163" s="52"/>
      <c r="GT163" s="53"/>
      <c r="GU163" s="15"/>
      <c r="GV163" s="51"/>
      <c r="GW163" s="52"/>
      <c r="GX163" s="52"/>
      <c r="GY163" s="53"/>
      <c r="GZ163" s="51"/>
      <c r="HA163" s="52"/>
      <c r="HB163" s="52"/>
      <c r="HC163" s="53"/>
      <c r="HD163" s="15"/>
      <c r="HE163" s="51"/>
      <c r="HF163" s="52"/>
      <c r="HG163" s="52"/>
      <c r="HH163" s="53"/>
      <c r="HI163" s="51"/>
      <c r="HJ163" s="52"/>
      <c r="HK163" s="52"/>
      <c r="HL163" s="53"/>
      <c r="HM163" s="15"/>
      <c r="HN163" s="51"/>
      <c r="HO163" s="52"/>
      <c r="HP163" s="52"/>
      <c r="HQ163" s="53"/>
      <c r="HR163" s="51"/>
      <c r="HS163" s="52"/>
      <c r="HT163" s="52"/>
      <c r="HU163" s="53"/>
      <c r="HV163" s="15"/>
      <c r="HW163" s="51"/>
      <c r="HX163" s="52"/>
      <c r="HY163" s="52"/>
      <c r="HZ163" s="53"/>
      <c r="IA163" s="51"/>
      <c r="IB163" s="52"/>
      <c r="IC163" s="52"/>
      <c r="ID163" s="53"/>
      <c r="IE163" s="15"/>
      <c r="IF163" s="51"/>
      <c r="IG163" s="52"/>
      <c r="IH163" s="52"/>
      <c r="II163" s="53"/>
      <c r="IJ163" s="51"/>
      <c r="IK163" s="52"/>
      <c r="IL163" s="52"/>
      <c r="IM163" s="53"/>
      <c r="IN163" s="15"/>
      <c r="IO163" s="51"/>
      <c r="IP163" s="52"/>
      <c r="IQ163" s="52"/>
      <c r="IR163" s="53"/>
      <c r="IS163" s="51"/>
      <c r="IT163" s="52"/>
      <c r="IU163" s="52"/>
      <c r="IV163" s="53"/>
    </row>
    <row r="164" spans="1:256" ht="19.5" customHeight="1">
      <c r="A164" s="189"/>
      <c r="B164" s="284"/>
      <c r="C164" s="283"/>
      <c r="D164" s="283"/>
      <c r="E164" s="16"/>
      <c r="F164" s="187"/>
      <c r="G164" s="283"/>
      <c r="H164" s="283"/>
      <c r="I164" s="283"/>
      <c r="J164" s="16"/>
      <c r="K164" s="287"/>
      <c r="L164" s="287"/>
      <c r="M164" s="287"/>
      <c r="N164" s="16"/>
      <c r="O164" s="16"/>
      <c r="P164" s="287"/>
      <c r="Q164" s="287"/>
      <c r="R164" s="287"/>
      <c r="S164" s="16"/>
      <c r="T164" s="287"/>
      <c r="U164" s="287"/>
      <c r="V164" s="287"/>
      <c r="W164" s="16"/>
      <c r="X164" s="16"/>
      <c r="Y164" s="287"/>
      <c r="Z164" s="287"/>
      <c r="AA164" s="287"/>
      <c r="AB164" s="16"/>
      <c r="AC164" s="287"/>
      <c r="AD164" s="287"/>
      <c r="AE164" s="287"/>
      <c r="AF164" s="16"/>
      <c r="AG164" s="16"/>
      <c r="AH164" s="287"/>
      <c r="AI164" s="287"/>
      <c r="AJ164" s="287"/>
      <c r="AK164" s="16"/>
      <c r="AL164" s="287"/>
      <c r="AM164" s="287"/>
      <c r="AN164" s="287"/>
      <c r="AO164" s="16"/>
      <c r="AP164" s="16"/>
      <c r="AQ164" s="287"/>
      <c r="AR164" s="287"/>
      <c r="AS164" s="287"/>
      <c r="AT164" s="16"/>
      <c r="AU164" s="287"/>
      <c r="AV164" s="287"/>
      <c r="AW164" s="287"/>
      <c r="AX164" s="16"/>
      <c r="AY164" s="16"/>
      <c r="AZ164" s="287"/>
      <c r="BA164" s="287"/>
      <c r="BB164" s="287"/>
      <c r="BC164" s="16"/>
      <c r="BD164" s="287"/>
      <c r="BE164" s="287"/>
      <c r="BF164" s="287"/>
      <c r="BG164" s="16"/>
      <c r="BH164" s="16"/>
      <c r="BI164" s="287"/>
      <c r="BJ164" s="287"/>
      <c r="BK164" s="287"/>
      <c r="BL164" s="16"/>
      <c r="BM164" s="287"/>
      <c r="BN164" s="287"/>
      <c r="BO164" s="287"/>
      <c r="BP164" s="16"/>
      <c r="BQ164" s="16"/>
      <c r="BR164" s="287"/>
      <c r="BS164" s="287"/>
      <c r="BT164" s="287"/>
      <c r="BU164" s="16"/>
      <c r="BV164" s="287"/>
      <c r="BW164" s="287"/>
      <c r="BX164" s="287"/>
      <c r="BY164" s="16"/>
      <c r="BZ164" s="16"/>
      <c r="CA164" s="287"/>
      <c r="CB164" s="287"/>
      <c r="CC164" s="287"/>
      <c r="CD164" s="16"/>
      <c r="CE164" s="287"/>
      <c r="CF164" s="287"/>
      <c r="CG164" s="287"/>
      <c r="CH164" s="16"/>
      <c r="CI164" s="16"/>
      <c r="CJ164" s="287"/>
      <c r="CK164" s="287"/>
      <c r="CL164" s="287"/>
      <c r="CM164" s="16"/>
      <c r="CN164" s="287"/>
      <c r="CO164" s="287"/>
      <c r="CP164" s="287"/>
      <c r="CQ164" s="16"/>
      <c r="CR164" s="16"/>
      <c r="CS164" s="287"/>
      <c r="CT164" s="287"/>
      <c r="CU164" s="287"/>
      <c r="CV164" s="16"/>
      <c r="CW164" s="287"/>
      <c r="CX164" s="287"/>
      <c r="CY164" s="287"/>
      <c r="CZ164" s="16"/>
      <c r="DA164" s="16"/>
      <c r="DB164" s="287"/>
      <c r="DC164" s="287"/>
      <c r="DD164" s="287"/>
      <c r="DE164" s="16"/>
      <c r="DF164" s="287"/>
      <c r="DG164" s="287"/>
      <c r="DH164" s="287"/>
      <c r="DI164" s="16"/>
      <c r="DJ164" s="16"/>
      <c r="DK164" s="287"/>
      <c r="DL164" s="287"/>
      <c r="DM164" s="287"/>
      <c r="DN164" s="16"/>
      <c r="DO164" s="287"/>
      <c r="DP164" s="287"/>
      <c r="DQ164" s="287"/>
      <c r="DR164" s="16"/>
      <c r="DS164" s="16"/>
      <c r="DT164" s="287"/>
      <c r="DU164" s="287"/>
      <c r="DV164" s="287"/>
      <c r="DW164" s="16"/>
      <c r="DX164" s="287"/>
      <c r="DY164" s="287"/>
      <c r="DZ164" s="287"/>
      <c r="EA164" s="16"/>
      <c r="EB164" s="16"/>
      <c r="EC164" s="287"/>
      <c r="ED164" s="287"/>
      <c r="EE164" s="287"/>
      <c r="EF164" s="16"/>
      <c r="EG164" s="287"/>
      <c r="EH164" s="287"/>
      <c r="EI164" s="287"/>
      <c r="EJ164" s="16"/>
      <c r="EK164" s="16"/>
      <c r="EL164" s="287"/>
      <c r="EM164" s="287"/>
      <c r="EN164" s="287"/>
      <c r="EO164" s="16"/>
      <c r="EP164" s="287"/>
      <c r="EQ164" s="287"/>
      <c r="ER164" s="287"/>
      <c r="ES164" s="16"/>
      <c r="ET164" s="16"/>
      <c r="EU164" s="287"/>
      <c r="EV164" s="287"/>
      <c r="EW164" s="287"/>
      <c r="EX164" s="16"/>
      <c r="EY164" s="287"/>
      <c r="EZ164" s="287"/>
      <c r="FA164" s="287"/>
      <c r="FB164" s="16"/>
      <c r="FC164" s="16"/>
      <c r="FD164" s="287"/>
      <c r="FE164" s="287"/>
      <c r="FF164" s="287"/>
      <c r="FG164" s="16"/>
      <c r="FH164" s="287"/>
      <c r="FI164" s="287"/>
      <c r="FJ164" s="287"/>
      <c r="FK164" s="16"/>
      <c r="FL164" s="16"/>
      <c r="FM164" s="287"/>
      <c r="FN164" s="287"/>
      <c r="FO164" s="287"/>
      <c r="FP164" s="16"/>
      <c r="FQ164" s="287"/>
      <c r="FR164" s="287"/>
      <c r="FS164" s="287"/>
      <c r="FT164" s="16"/>
      <c r="FU164" s="16"/>
      <c r="FV164" s="287"/>
      <c r="FW164" s="287"/>
      <c r="FX164" s="287"/>
      <c r="FY164" s="16"/>
      <c r="FZ164" s="287"/>
      <c r="GA164" s="287"/>
      <c r="GB164" s="287"/>
      <c r="GC164" s="16"/>
      <c r="GD164" s="16"/>
      <c r="GE164" s="287"/>
      <c r="GF164" s="287"/>
      <c r="GG164" s="287"/>
      <c r="GH164" s="16"/>
      <c r="GI164" s="287"/>
      <c r="GJ164" s="287"/>
      <c r="GK164" s="287"/>
      <c r="GL164" s="16"/>
      <c r="GM164" s="16"/>
      <c r="GN164" s="287"/>
      <c r="GO164" s="287"/>
      <c r="GP164" s="287"/>
      <c r="GQ164" s="16"/>
      <c r="GR164" s="287"/>
      <c r="GS164" s="287"/>
      <c r="GT164" s="287"/>
      <c r="GU164" s="16"/>
      <c r="GV164" s="16"/>
      <c r="GW164" s="287"/>
      <c r="GX164" s="287"/>
      <c r="GY164" s="287"/>
      <c r="GZ164" s="16"/>
      <c r="HA164" s="287"/>
      <c r="HB164" s="287"/>
      <c r="HC164" s="287"/>
      <c r="HD164" s="16"/>
      <c r="HE164" s="16"/>
      <c r="HF164" s="287"/>
      <c r="HG164" s="287"/>
      <c r="HH164" s="287"/>
      <c r="HI164" s="16"/>
      <c r="HJ164" s="287"/>
      <c r="HK164" s="287"/>
      <c r="HL164" s="287"/>
      <c r="HM164" s="16"/>
      <c r="HN164" s="16"/>
      <c r="HO164" s="287"/>
      <c r="HP164" s="287"/>
      <c r="HQ164" s="287"/>
      <c r="HR164" s="16"/>
      <c r="HS164" s="287"/>
      <c r="HT164" s="287"/>
      <c r="HU164" s="287"/>
      <c r="HV164" s="16"/>
      <c r="HW164" s="16"/>
      <c r="HX164" s="287"/>
      <c r="HY164" s="287"/>
      <c r="HZ164" s="287"/>
      <c r="IA164" s="16"/>
      <c r="IB164" s="287"/>
      <c r="IC164" s="287"/>
      <c r="ID164" s="287"/>
      <c r="IE164" s="16"/>
      <c r="IF164" s="16"/>
      <c r="IG164" s="287"/>
      <c r="IH164" s="287"/>
      <c r="II164" s="287"/>
      <c r="IJ164" s="16"/>
      <c r="IK164" s="287"/>
      <c r="IL164" s="287"/>
      <c r="IM164" s="287"/>
      <c r="IN164" s="16"/>
      <c r="IO164" s="16"/>
      <c r="IP164" s="287"/>
      <c r="IQ164" s="287"/>
      <c r="IR164" s="287"/>
      <c r="IS164" s="16"/>
      <c r="IT164" s="287"/>
      <c r="IU164" s="287"/>
      <c r="IV164" s="287"/>
    </row>
    <row r="165" spans="1:256" ht="19.5" customHeight="1">
      <c r="A165" s="289"/>
      <c r="B165" s="289"/>
      <c r="C165" s="289"/>
      <c r="D165" s="289"/>
      <c r="E165" s="16"/>
      <c r="F165" s="188"/>
      <c r="G165" s="16"/>
      <c r="H165" s="16"/>
      <c r="I165" s="194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ht="19.5" customHeight="1">
      <c r="A166" s="16"/>
      <c r="B166" s="16"/>
      <c r="C166" s="16"/>
      <c r="D166" s="194"/>
      <c r="E166" s="16"/>
      <c r="F166" s="188"/>
      <c r="G166" s="16"/>
      <c r="H166" s="16"/>
      <c r="I166" s="194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2:256" ht="19.5" customHeight="1" hidden="1">
      <c r="B167" s="16"/>
      <c r="C167" s="16"/>
      <c r="D167" s="194"/>
      <c r="E167" s="16"/>
      <c r="G167" s="16"/>
      <c r="H167" s="16"/>
      <c r="I167" s="194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ht="19.5" customHeight="1" hidden="1">
      <c r="A168" s="282"/>
      <c r="B168" s="282"/>
      <c r="C168" s="282"/>
      <c r="D168" s="282"/>
      <c r="E168" s="8"/>
      <c r="F168" s="282"/>
      <c r="G168" s="282"/>
      <c r="H168" s="282"/>
      <c r="I168" s="282"/>
      <c r="J168" s="286"/>
      <c r="K168" s="286"/>
      <c r="L168" s="286"/>
      <c r="M168" s="286"/>
      <c r="N168" s="8"/>
      <c r="O168" s="286"/>
      <c r="P168" s="286"/>
      <c r="Q168" s="286"/>
      <c r="R168" s="286"/>
      <c r="S168" s="286"/>
      <c r="T168" s="286"/>
      <c r="U168" s="286"/>
      <c r="V168" s="286"/>
      <c r="W168" s="8"/>
      <c r="X168" s="286"/>
      <c r="Y168" s="286"/>
      <c r="Z168" s="286"/>
      <c r="AA168" s="286"/>
      <c r="AB168" s="286"/>
      <c r="AC168" s="286"/>
      <c r="AD168" s="286"/>
      <c r="AE168" s="286"/>
      <c r="AF168" s="8"/>
      <c r="AG168" s="286"/>
      <c r="AH168" s="286"/>
      <c r="AI168" s="286"/>
      <c r="AJ168" s="286"/>
      <c r="AK168" s="286"/>
      <c r="AL168" s="286"/>
      <c r="AM168" s="286"/>
      <c r="AN168" s="286"/>
      <c r="AO168" s="8"/>
      <c r="AP168" s="286"/>
      <c r="AQ168" s="286"/>
      <c r="AR168" s="286"/>
      <c r="AS168" s="286"/>
      <c r="AT168" s="286"/>
      <c r="AU168" s="286"/>
      <c r="AV168" s="286"/>
      <c r="AW168" s="286"/>
      <c r="AX168" s="8"/>
      <c r="AY168" s="286"/>
      <c r="AZ168" s="286"/>
      <c r="BA168" s="286"/>
      <c r="BB168" s="286"/>
      <c r="BC168" s="286"/>
      <c r="BD168" s="286"/>
      <c r="BE168" s="286"/>
      <c r="BF168" s="286"/>
      <c r="BG168" s="8"/>
      <c r="BH168" s="286"/>
      <c r="BI168" s="286"/>
      <c r="BJ168" s="286"/>
      <c r="BK168" s="286"/>
      <c r="BL168" s="286"/>
      <c r="BM168" s="286"/>
      <c r="BN168" s="286"/>
      <c r="BO168" s="286"/>
      <c r="BP168" s="8"/>
      <c r="BQ168" s="286"/>
      <c r="BR168" s="286"/>
      <c r="BS168" s="286"/>
      <c r="BT168" s="286"/>
      <c r="BU168" s="286"/>
      <c r="BV168" s="286"/>
      <c r="BW168" s="286"/>
      <c r="BX168" s="286"/>
      <c r="BY168" s="8"/>
      <c r="BZ168" s="286"/>
      <c r="CA168" s="286"/>
      <c r="CB168" s="286"/>
      <c r="CC168" s="286"/>
      <c r="CD168" s="286"/>
      <c r="CE168" s="286"/>
      <c r="CF168" s="286"/>
      <c r="CG168" s="286"/>
      <c r="CH168" s="8"/>
      <c r="CI168" s="286"/>
      <c r="CJ168" s="286"/>
      <c r="CK168" s="286"/>
      <c r="CL168" s="286"/>
      <c r="CM168" s="286"/>
      <c r="CN168" s="286"/>
      <c r="CO168" s="286"/>
      <c r="CP168" s="286"/>
      <c r="CQ168" s="8"/>
      <c r="CR168" s="286"/>
      <c r="CS168" s="286"/>
      <c r="CT168" s="286"/>
      <c r="CU168" s="286"/>
      <c r="CV168" s="286"/>
      <c r="CW168" s="286"/>
      <c r="CX168" s="286"/>
      <c r="CY168" s="286"/>
      <c r="CZ168" s="8"/>
      <c r="DA168" s="286"/>
      <c r="DB168" s="286"/>
      <c r="DC168" s="286"/>
      <c r="DD168" s="286"/>
      <c r="DE168" s="286"/>
      <c r="DF168" s="286"/>
      <c r="DG168" s="286"/>
      <c r="DH168" s="286"/>
      <c r="DI168" s="8"/>
      <c r="DJ168" s="286"/>
      <c r="DK168" s="286"/>
      <c r="DL168" s="286"/>
      <c r="DM168" s="286"/>
      <c r="DN168" s="286"/>
      <c r="DO168" s="286"/>
      <c r="DP168" s="286"/>
      <c r="DQ168" s="286"/>
      <c r="DR168" s="8"/>
      <c r="DS168" s="286"/>
      <c r="DT168" s="286"/>
      <c r="DU168" s="286"/>
      <c r="DV168" s="286"/>
      <c r="DW168" s="286"/>
      <c r="DX168" s="286"/>
      <c r="DY168" s="286"/>
      <c r="DZ168" s="286"/>
      <c r="EA168" s="8"/>
      <c r="EB168" s="286"/>
      <c r="EC168" s="286"/>
      <c r="ED168" s="286"/>
      <c r="EE168" s="286"/>
      <c r="EF168" s="286"/>
      <c r="EG168" s="286"/>
      <c r="EH168" s="286"/>
      <c r="EI168" s="286"/>
      <c r="EJ168" s="8"/>
      <c r="EK168" s="286"/>
      <c r="EL168" s="286"/>
      <c r="EM168" s="286"/>
      <c r="EN168" s="286"/>
      <c r="EO168" s="286"/>
      <c r="EP168" s="286"/>
      <c r="EQ168" s="286"/>
      <c r="ER168" s="286"/>
      <c r="ES168" s="8"/>
      <c r="ET168" s="286"/>
      <c r="EU168" s="286"/>
      <c r="EV168" s="286"/>
      <c r="EW168" s="286"/>
      <c r="EX168" s="286"/>
      <c r="EY168" s="286"/>
      <c r="EZ168" s="286"/>
      <c r="FA168" s="286"/>
      <c r="FB168" s="8"/>
      <c r="FC168" s="286"/>
      <c r="FD168" s="286"/>
      <c r="FE168" s="286"/>
      <c r="FF168" s="286"/>
      <c r="FG168" s="286"/>
      <c r="FH168" s="286"/>
      <c r="FI168" s="286"/>
      <c r="FJ168" s="286"/>
      <c r="FK168" s="8"/>
      <c r="FL168" s="286"/>
      <c r="FM168" s="286"/>
      <c r="FN168" s="286"/>
      <c r="FO168" s="286"/>
      <c r="FP168" s="286"/>
      <c r="FQ168" s="286"/>
      <c r="FR168" s="286"/>
      <c r="FS168" s="286"/>
      <c r="FT168" s="8"/>
      <c r="FU168" s="286"/>
      <c r="FV168" s="286"/>
      <c r="FW168" s="286"/>
      <c r="FX168" s="286"/>
      <c r="FY168" s="286"/>
      <c r="FZ168" s="286"/>
      <c r="GA168" s="286"/>
      <c r="GB168" s="286"/>
      <c r="GC168" s="8"/>
      <c r="GD168" s="286"/>
      <c r="GE168" s="286"/>
      <c r="GF168" s="286"/>
      <c r="GG168" s="286"/>
      <c r="GH168" s="286"/>
      <c r="GI168" s="286"/>
      <c r="GJ168" s="286"/>
      <c r="GK168" s="286"/>
      <c r="GL168" s="8"/>
      <c r="GM168" s="286"/>
      <c r="GN168" s="286"/>
      <c r="GO168" s="286"/>
      <c r="GP168" s="286"/>
      <c r="GQ168" s="286"/>
      <c r="GR168" s="286"/>
      <c r="GS168" s="286"/>
      <c r="GT168" s="286"/>
      <c r="GU168" s="8"/>
      <c r="GV168" s="286"/>
      <c r="GW168" s="286"/>
      <c r="GX168" s="286"/>
      <c r="GY168" s="286"/>
      <c r="GZ168" s="286"/>
      <c r="HA168" s="286"/>
      <c r="HB168" s="286"/>
      <c r="HC168" s="286"/>
      <c r="HD168" s="8"/>
      <c r="HE168" s="286"/>
      <c r="HF168" s="286"/>
      <c r="HG168" s="286"/>
      <c r="HH168" s="286"/>
      <c r="HI168" s="286"/>
      <c r="HJ168" s="286"/>
      <c r="HK168" s="286"/>
      <c r="HL168" s="286"/>
      <c r="HM168" s="8"/>
      <c r="HN168" s="286"/>
      <c r="HO168" s="286"/>
      <c r="HP168" s="286"/>
      <c r="HQ168" s="286"/>
      <c r="HR168" s="286"/>
      <c r="HS168" s="286"/>
      <c r="HT168" s="286"/>
      <c r="HU168" s="286"/>
      <c r="HV168" s="8"/>
      <c r="HW168" s="286"/>
      <c r="HX168" s="286"/>
      <c r="HY168" s="286"/>
      <c r="HZ168" s="286"/>
      <c r="IA168" s="286"/>
      <c r="IB168" s="286"/>
      <c r="IC168" s="286"/>
      <c r="ID168" s="286"/>
      <c r="IE168" s="8"/>
      <c r="IF168" s="286"/>
      <c r="IG168" s="286"/>
      <c r="IH168" s="286"/>
      <c r="II168" s="286"/>
      <c r="IJ168" s="286"/>
      <c r="IK168" s="286"/>
      <c r="IL168" s="286"/>
      <c r="IM168" s="286"/>
      <c r="IN168" s="8"/>
      <c r="IO168" s="286"/>
      <c r="IP168" s="286"/>
      <c r="IQ168" s="286"/>
      <c r="IR168" s="286"/>
      <c r="IS168" s="286"/>
      <c r="IT168" s="286"/>
      <c r="IU168" s="286"/>
      <c r="IV168" s="286"/>
    </row>
    <row r="169" spans="1:256" ht="19.5" customHeight="1" hidden="1">
      <c r="A169" s="205"/>
      <c r="B169" s="73"/>
      <c r="C169" s="73"/>
      <c r="D169" s="74"/>
      <c r="E169" s="15"/>
      <c r="F169" s="93"/>
      <c r="G169" s="73"/>
      <c r="H169" s="73"/>
      <c r="I169" s="74"/>
      <c r="J169" s="51"/>
      <c r="K169" s="52"/>
      <c r="L169" s="52"/>
      <c r="M169" s="53"/>
      <c r="N169" s="15"/>
      <c r="O169" s="51"/>
      <c r="P169" s="52"/>
      <c r="Q169" s="52"/>
      <c r="R169" s="53"/>
      <c r="S169" s="51"/>
      <c r="T169" s="52"/>
      <c r="U169" s="52"/>
      <c r="V169" s="53"/>
      <c r="W169" s="15"/>
      <c r="X169" s="51"/>
      <c r="Y169" s="52"/>
      <c r="Z169" s="52"/>
      <c r="AA169" s="53"/>
      <c r="AB169" s="51"/>
      <c r="AC169" s="52"/>
      <c r="AD169" s="52"/>
      <c r="AE169" s="53"/>
      <c r="AF169" s="15"/>
      <c r="AG169" s="51"/>
      <c r="AH169" s="52"/>
      <c r="AI169" s="52"/>
      <c r="AJ169" s="53"/>
      <c r="AK169" s="51"/>
      <c r="AL169" s="52"/>
      <c r="AM169" s="52"/>
      <c r="AN169" s="53"/>
      <c r="AO169" s="15"/>
      <c r="AP169" s="51"/>
      <c r="AQ169" s="52"/>
      <c r="AR169" s="52"/>
      <c r="AS169" s="53"/>
      <c r="AT169" s="51"/>
      <c r="AU169" s="52"/>
      <c r="AV169" s="52"/>
      <c r="AW169" s="53"/>
      <c r="AX169" s="15"/>
      <c r="AY169" s="51"/>
      <c r="AZ169" s="52"/>
      <c r="BA169" s="52"/>
      <c r="BB169" s="53"/>
      <c r="BC169" s="51"/>
      <c r="BD169" s="52"/>
      <c r="BE169" s="52"/>
      <c r="BF169" s="53"/>
      <c r="BG169" s="15"/>
      <c r="BH169" s="51"/>
      <c r="BI169" s="52"/>
      <c r="BJ169" s="52"/>
      <c r="BK169" s="53"/>
      <c r="BL169" s="51"/>
      <c r="BM169" s="52"/>
      <c r="BN169" s="52"/>
      <c r="BO169" s="53"/>
      <c r="BP169" s="15"/>
      <c r="BQ169" s="51"/>
      <c r="BR169" s="52"/>
      <c r="BS169" s="52"/>
      <c r="BT169" s="53"/>
      <c r="BU169" s="51"/>
      <c r="BV169" s="52"/>
      <c r="BW169" s="52"/>
      <c r="BX169" s="53"/>
      <c r="BY169" s="15"/>
      <c r="BZ169" s="51"/>
      <c r="CA169" s="52"/>
      <c r="CB169" s="52"/>
      <c r="CC169" s="53"/>
      <c r="CD169" s="51"/>
      <c r="CE169" s="52"/>
      <c r="CF169" s="52"/>
      <c r="CG169" s="53"/>
      <c r="CH169" s="15"/>
      <c r="CI169" s="51"/>
      <c r="CJ169" s="52"/>
      <c r="CK169" s="52"/>
      <c r="CL169" s="53"/>
      <c r="CM169" s="51"/>
      <c r="CN169" s="52"/>
      <c r="CO169" s="52"/>
      <c r="CP169" s="53"/>
      <c r="CQ169" s="15"/>
      <c r="CR169" s="51"/>
      <c r="CS169" s="52"/>
      <c r="CT169" s="52"/>
      <c r="CU169" s="53"/>
      <c r="CV169" s="51"/>
      <c r="CW169" s="52"/>
      <c r="CX169" s="52"/>
      <c r="CY169" s="53"/>
      <c r="CZ169" s="15"/>
      <c r="DA169" s="51"/>
      <c r="DB169" s="52"/>
      <c r="DC169" s="52"/>
      <c r="DD169" s="53"/>
      <c r="DE169" s="51"/>
      <c r="DF169" s="52"/>
      <c r="DG169" s="52"/>
      <c r="DH169" s="53"/>
      <c r="DI169" s="15"/>
      <c r="DJ169" s="51"/>
      <c r="DK169" s="52"/>
      <c r="DL169" s="52"/>
      <c r="DM169" s="53"/>
      <c r="DN169" s="51"/>
      <c r="DO169" s="52"/>
      <c r="DP169" s="52"/>
      <c r="DQ169" s="53"/>
      <c r="DR169" s="15"/>
      <c r="DS169" s="51"/>
      <c r="DT169" s="52"/>
      <c r="DU169" s="52"/>
      <c r="DV169" s="53"/>
      <c r="DW169" s="51"/>
      <c r="DX169" s="52"/>
      <c r="DY169" s="52"/>
      <c r="DZ169" s="53"/>
      <c r="EA169" s="15"/>
      <c r="EB169" s="51"/>
      <c r="EC169" s="52"/>
      <c r="ED169" s="52"/>
      <c r="EE169" s="53"/>
      <c r="EF169" s="51"/>
      <c r="EG169" s="52"/>
      <c r="EH169" s="52"/>
      <c r="EI169" s="53"/>
      <c r="EJ169" s="15"/>
      <c r="EK169" s="51"/>
      <c r="EL169" s="52"/>
      <c r="EM169" s="52"/>
      <c r="EN169" s="53"/>
      <c r="EO169" s="51"/>
      <c r="EP169" s="52"/>
      <c r="EQ169" s="52"/>
      <c r="ER169" s="53"/>
      <c r="ES169" s="15"/>
      <c r="ET169" s="51"/>
      <c r="EU169" s="52"/>
      <c r="EV169" s="52"/>
      <c r="EW169" s="53"/>
      <c r="EX169" s="51"/>
      <c r="EY169" s="52"/>
      <c r="EZ169" s="52"/>
      <c r="FA169" s="53"/>
      <c r="FB169" s="15"/>
      <c r="FC169" s="51"/>
      <c r="FD169" s="52"/>
      <c r="FE169" s="52"/>
      <c r="FF169" s="53"/>
      <c r="FG169" s="51"/>
      <c r="FH169" s="52"/>
      <c r="FI169" s="52"/>
      <c r="FJ169" s="53"/>
      <c r="FK169" s="15"/>
      <c r="FL169" s="51"/>
      <c r="FM169" s="52"/>
      <c r="FN169" s="52"/>
      <c r="FO169" s="53"/>
      <c r="FP169" s="51"/>
      <c r="FQ169" s="52"/>
      <c r="FR169" s="52"/>
      <c r="FS169" s="53"/>
      <c r="FT169" s="15"/>
      <c r="FU169" s="51"/>
      <c r="FV169" s="52"/>
      <c r="FW169" s="52"/>
      <c r="FX169" s="53"/>
      <c r="FY169" s="51"/>
      <c r="FZ169" s="52"/>
      <c r="GA169" s="52"/>
      <c r="GB169" s="53"/>
      <c r="GC169" s="15"/>
      <c r="GD169" s="51"/>
      <c r="GE169" s="52"/>
      <c r="GF169" s="52"/>
      <c r="GG169" s="53"/>
      <c r="GH169" s="51"/>
      <c r="GI169" s="52"/>
      <c r="GJ169" s="52"/>
      <c r="GK169" s="53"/>
      <c r="GL169" s="15"/>
      <c r="GM169" s="51"/>
      <c r="GN169" s="52"/>
      <c r="GO169" s="52"/>
      <c r="GP169" s="53"/>
      <c r="GQ169" s="51"/>
      <c r="GR169" s="52"/>
      <c r="GS169" s="52"/>
      <c r="GT169" s="53"/>
      <c r="GU169" s="15"/>
      <c r="GV169" s="51"/>
      <c r="GW169" s="52"/>
      <c r="GX169" s="52"/>
      <c r="GY169" s="53"/>
      <c r="GZ169" s="51"/>
      <c r="HA169" s="52"/>
      <c r="HB169" s="52"/>
      <c r="HC169" s="53"/>
      <c r="HD169" s="15"/>
      <c r="HE169" s="51"/>
      <c r="HF169" s="52"/>
      <c r="HG169" s="52"/>
      <c r="HH169" s="53"/>
      <c r="HI169" s="51"/>
      <c r="HJ169" s="52"/>
      <c r="HK169" s="52"/>
      <c r="HL169" s="53"/>
      <c r="HM169" s="15"/>
      <c r="HN169" s="51"/>
      <c r="HO169" s="52"/>
      <c r="HP169" s="52"/>
      <c r="HQ169" s="53"/>
      <c r="HR169" s="51"/>
      <c r="HS169" s="52"/>
      <c r="HT169" s="52"/>
      <c r="HU169" s="53"/>
      <c r="HV169" s="15"/>
      <c r="HW169" s="51"/>
      <c r="HX169" s="52"/>
      <c r="HY169" s="52"/>
      <c r="HZ169" s="53"/>
      <c r="IA169" s="51"/>
      <c r="IB169" s="52"/>
      <c r="IC169" s="52"/>
      <c r="ID169" s="53"/>
      <c r="IE169" s="15"/>
      <c r="IF169" s="51"/>
      <c r="IG169" s="52"/>
      <c r="IH169" s="52"/>
      <c r="II169" s="53"/>
      <c r="IJ169" s="51"/>
      <c r="IK169" s="52"/>
      <c r="IL169" s="52"/>
      <c r="IM169" s="53"/>
      <c r="IN169" s="15"/>
      <c r="IO169" s="51"/>
      <c r="IP169" s="52"/>
      <c r="IQ169" s="52"/>
      <c r="IR169" s="53"/>
      <c r="IS169" s="51"/>
      <c r="IT169" s="52"/>
      <c r="IU169" s="52"/>
      <c r="IV169" s="53"/>
    </row>
    <row r="170" spans="1:256" ht="19.5" customHeight="1" hidden="1">
      <c r="A170" s="205"/>
      <c r="B170" s="73"/>
      <c r="C170" s="73"/>
      <c r="D170" s="74"/>
      <c r="E170" s="15"/>
      <c r="F170" s="93"/>
      <c r="G170" s="73"/>
      <c r="H170" s="73"/>
      <c r="I170" s="74"/>
      <c r="J170" s="51"/>
      <c r="K170" s="52"/>
      <c r="L170" s="52"/>
      <c r="M170" s="53"/>
      <c r="N170" s="15"/>
      <c r="O170" s="51"/>
      <c r="P170" s="52"/>
      <c r="Q170" s="52"/>
      <c r="R170" s="53"/>
      <c r="S170" s="51"/>
      <c r="T170" s="52"/>
      <c r="U170" s="52"/>
      <c r="V170" s="53"/>
      <c r="W170" s="15"/>
      <c r="X170" s="51"/>
      <c r="Y170" s="52"/>
      <c r="Z170" s="52"/>
      <c r="AA170" s="53"/>
      <c r="AB170" s="51"/>
      <c r="AC170" s="52"/>
      <c r="AD170" s="52"/>
      <c r="AE170" s="53"/>
      <c r="AF170" s="15"/>
      <c r="AG170" s="51"/>
      <c r="AH170" s="52"/>
      <c r="AI170" s="52"/>
      <c r="AJ170" s="53"/>
      <c r="AK170" s="51"/>
      <c r="AL170" s="52"/>
      <c r="AM170" s="52"/>
      <c r="AN170" s="53"/>
      <c r="AO170" s="15"/>
      <c r="AP170" s="51"/>
      <c r="AQ170" s="52"/>
      <c r="AR170" s="52"/>
      <c r="AS170" s="53"/>
      <c r="AT170" s="51"/>
      <c r="AU170" s="52"/>
      <c r="AV170" s="52"/>
      <c r="AW170" s="53"/>
      <c r="AX170" s="15"/>
      <c r="AY170" s="51"/>
      <c r="AZ170" s="52"/>
      <c r="BA170" s="52"/>
      <c r="BB170" s="53"/>
      <c r="BC170" s="51"/>
      <c r="BD170" s="52"/>
      <c r="BE170" s="52"/>
      <c r="BF170" s="53"/>
      <c r="BG170" s="15"/>
      <c r="BH170" s="51"/>
      <c r="BI170" s="52"/>
      <c r="BJ170" s="52"/>
      <c r="BK170" s="53"/>
      <c r="BL170" s="51"/>
      <c r="BM170" s="52"/>
      <c r="BN170" s="52"/>
      <c r="BO170" s="53"/>
      <c r="BP170" s="15"/>
      <c r="BQ170" s="51"/>
      <c r="BR170" s="52"/>
      <c r="BS170" s="52"/>
      <c r="BT170" s="53"/>
      <c r="BU170" s="51"/>
      <c r="BV170" s="52"/>
      <c r="BW170" s="52"/>
      <c r="BX170" s="53"/>
      <c r="BY170" s="15"/>
      <c r="BZ170" s="51"/>
      <c r="CA170" s="52"/>
      <c r="CB170" s="52"/>
      <c r="CC170" s="53"/>
      <c r="CD170" s="51"/>
      <c r="CE170" s="52"/>
      <c r="CF170" s="52"/>
      <c r="CG170" s="53"/>
      <c r="CH170" s="15"/>
      <c r="CI170" s="51"/>
      <c r="CJ170" s="52"/>
      <c r="CK170" s="52"/>
      <c r="CL170" s="53"/>
      <c r="CM170" s="51"/>
      <c r="CN170" s="52"/>
      <c r="CO170" s="52"/>
      <c r="CP170" s="53"/>
      <c r="CQ170" s="15"/>
      <c r="CR170" s="51"/>
      <c r="CS170" s="52"/>
      <c r="CT170" s="52"/>
      <c r="CU170" s="53"/>
      <c r="CV170" s="51"/>
      <c r="CW170" s="52"/>
      <c r="CX170" s="52"/>
      <c r="CY170" s="53"/>
      <c r="CZ170" s="15"/>
      <c r="DA170" s="51"/>
      <c r="DB170" s="52"/>
      <c r="DC170" s="52"/>
      <c r="DD170" s="53"/>
      <c r="DE170" s="51"/>
      <c r="DF170" s="52"/>
      <c r="DG170" s="52"/>
      <c r="DH170" s="53"/>
      <c r="DI170" s="15"/>
      <c r="DJ170" s="51"/>
      <c r="DK170" s="52"/>
      <c r="DL170" s="52"/>
      <c r="DM170" s="53"/>
      <c r="DN170" s="51"/>
      <c r="DO170" s="52"/>
      <c r="DP170" s="52"/>
      <c r="DQ170" s="53"/>
      <c r="DR170" s="15"/>
      <c r="DS170" s="51"/>
      <c r="DT170" s="52"/>
      <c r="DU170" s="52"/>
      <c r="DV170" s="53"/>
      <c r="DW170" s="51"/>
      <c r="DX170" s="52"/>
      <c r="DY170" s="52"/>
      <c r="DZ170" s="53"/>
      <c r="EA170" s="15"/>
      <c r="EB170" s="51"/>
      <c r="EC170" s="52"/>
      <c r="ED170" s="52"/>
      <c r="EE170" s="53"/>
      <c r="EF170" s="51"/>
      <c r="EG170" s="52"/>
      <c r="EH170" s="52"/>
      <c r="EI170" s="53"/>
      <c r="EJ170" s="15"/>
      <c r="EK170" s="51"/>
      <c r="EL170" s="52"/>
      <c r="EM170" s="52"/>
      <c r="EN170" s="53"/>
      <c r="EO170" s="51"/>
      <c r="EP170" s="52"/>
      <c r="EQ170" s="52"/>
      <c r="ER170" s="53"/>
      <c r="ES170" s="15"/>
      <c r="ET170" s="51"/>
      <c r="EU170" s="52"/>
      <c r="EV170" s="52"/>
      <c r="EW170" s="53"/>
      <c r="EX170" s="51"/>
      <c r="EY170" s="52"/>
      <c r="EZ170" s="52"/>
      <c r="FA170" s="53"/>
      <c r="FB170" s="15"/>
      <c r="FC170" s="51"/>
      <c r="FD170" s="52"/>
      <c r="FE170" s="52"/>
      <c r="FF170" s="53"/>
      <c r="FG170" s="51"/>
      <c r="FH170" s="52"/>
      <c r="FI170" s="52"/>
      <c r="FJ170" s="53"/>
      <c r="FK170" s="15"/>
      <c r="FL170" s="51"/>
      <c r="FM170" s="52"/>
      <c r="FN170" s="52"/>
      <c r="FO170" s="53"/>
      <c r="FP170" s="51"/>
      <c r="FQ170" s="52"/>
      <c r="FR170" s="52"/>
      <c r="FS170" s="53"/>
      <c r="FT170" s="15"/>
      <c r="FU170" s="51"/>
      <c r="FV170" s="52"/>
      <c r="FW170" s="52"/>
      <c r="FX170" s="53"/>
      <c r="FY170" s="51"/>
      <c r="FZ170" s="52"/>
      <c r="GA170" s="52"/>
      <c r="GB170" s="53"/>
      <c r="GC170" s="15"/>
      <c r="GD170" s="51"/>
      <c r="GE170" s="52"/>
      <c r="GF170" s="52"/>
      <c r="GG170" s="53"/>
      <c r="GH170" s="51"/>
      <c r="GI170" s="52"/>
      <c r="GJ170" s="52"/>
      <c r="GK170" s="53"/>
      <c r="GL170" s="15"/>
      <c r="GM170" s="51"/>
      <c r="GN170" s="52"/>
      <c r="GO170" s="52"/>
      <c r="GP170" s="53"/>
      <c r="GQ170" s="51"/>
      <c r="GR170" s="52"/>
      <c r="GS170" s="52"/>
      <c r="GT170" s="53"/>
      <c r="GU170" s="15"/>
      <c r="GV170" s="51"/>
      <c r="GW170" s="52"/>
      <c r="GX170" s="52"/>
      <c r="GY170" s="53"/>
      <c r="GZ170" s="51"/>
      <c r="HA170" s="52"/>
      <c r="HB170" s="52"/>
      <c r="HC170" s="53"/>
      <c r="HD170" s="15"/>
      <c r="HE170" s="51"/>
      <c r="HF170" s="52"/>
      <c r="HG170" s="52"/>
      <c r="HH170" s="53"/>
      <c r="HI170" s="51"/>
      <c r="HJ170" s="52"/>
      <c r="HK170" s="52"/>
      <c r="HL170" s="53"/>
      <c r="HM170" s="15"/>
      <c r="HN170" s="51"/>
      <c r="HO170" s="52"/>
      <c r="HP170" s="52"/>
      <c r="HQ170" s="53"/>
      <c r="HR170" s="51"/>
      <c r="HS170" s="52"/>
      <c r="HT170" s="52"/>
      <c r="HU170" s="53"/>
      <c r="HV170" s="15"/>
      <c r="HW170" s="51"/>
      <c r="HX170" s="52"/>
      <c r="HY170" s="52"/>
      <c r="HZ170" s="53"/>
      <c r="IA170" s="51"/>
      <c r="IB170" s="52"/>
      <c r="IC170" s="52"/>
      <c r="ID170" s="53"/>
      <c r="IE170" s="15"/>
      <c r="IF170" s="51"/>
      <c r="IG170" s="52"/>
      <c r="IH170" s="52"/>
      <c r="II170" s="53"/>
      <c r="IJ170" s="51"/>
      <c r="IK170" s="52"/>
      <c r="IL170" s="52"/>
      <c r="IM170" s="53"/>
      <c r="IN170" s="15"/>
      <c r="IO170" s="51"/>
      <c r="IP170" s="52"/>
      <c r="IQ170" s="52"/>
      <c r="IR170" s="53"/>
      <c r="IS170" s="51"/>
      <c r="IT170" s="52"/>
      <c r="IU170" s="52"/>
      <c r="IV170" s="53"/>
    </row>
    <row r="171" spans="1:256" ht="19.5" customHeight="1" hidden="1">
      <c r="A171" s="205"/>
      <c r="B171" s="73"/>
      <c r="C171" s="73"/>
      <c r="D171" s="74"/>
      <c r="E171" s="15"/>
      <c r="F171" s="93"/>
      <c r="G171" s="73"/>
      <c r="H171" s="73"/>
      <c r="I171" s="74"/>
      <c r="J171" s="51"/>
      <c r="K171" s="52"/>
      <c r="L171" s="52"/>
      <c r="M171" s="53"/>
      <c r="N171" s="15"/>
      <c r="O171" s="51"/>
      <c r="P171" s="52"/>
      <c r="Q171" s="52"/>
      <c r="R171" s="53"/>
      <c r="S171" s="51"/>
      <c r="T171" s="52"/>
      <c r="U171" s="52"/>
      <c r="V171" s="53"/>
      <c r="W171" s="15"/>
      <c r="X171" s="51"/>
      <c r="Y171" s="52"/>
      <c r="Z171" s="52"/>
      <c r="AA171" s="53"/>
      <c r="AB171" s="51"/>
      <c r="AC171" s="52"/>
      <c r="AD171" s="52"/>
      <c r="AE171" s="53"/>
      <c r="AF171" s="15"/>
      <c r="AG171" s="51"/>
      <c r="AH171" s="52"/>
      <c r="AI171" s="52"/>
      <c r="AJ171" s="53"/>
      <c r="AK171" s="51"/>
      <c r="AL171" s="52"/>
      <c r="AM171" s="52"/>
      <c r="AN171" s="53"/>
      <c r="AO171" s="15"/>
      <c r="AP171" s="51"/>
      <c r="AQ171" s="52"/>
      <c r="AR171" s="52"/>
      <c r="AS171" s="53"/>
      <c r="AT171" s="51"/>
      <c r="AU171" s="52"/>
      <c r="AV171" s="52"/>
      <c r="AW171" s="53"/>
      <c r="AX171" s="15"/>
      <c r="AY171" s="51"/>
      <c r="AZ171" s="52"/>
      <c r="BA171" s="52"/>
      <c r="BB171" s="53"/>
      <c r="BC171" s="51"/>
      <c r="BD171" s="52"/>
      <c r="BE171" s="52"/>
      <c r="BF171" s="53"/>
      <c r="BG171" s="15"/>
      <c r="BH171" s="51"/>
      <c r="BI171" s="52"/>
      <c r="BJ171" s="52"/>
      <c r="BK171" s="53"/>
      <c r="BL171" s="51"/>
      <c r="BM171" s="52"/>
      <c r="BN171" s="52"/>
      <c r="BO171" s="53"/>
      <c r="BP171" s="15"/>
      <c r="BQ171" s="51"/>
      <c r="BR171" s="52"/>
      <c r="BS171" s="52"/>
      <c r="BT171" s="53"/>
      <c r="BU171" s="51"/>
      <c r="BV171" s="52"/>
      <c r="BW171" s="52"/>
      <c r="BX171" s="53"/>
      <c r="BY171" s="15"/>
      <c r="BZ171" s="51"/>
      <c r="CA171" s="52"/>
      <c r="CB171" s="52"/>
      <c r="CC171" s="53"/>
      <c r="CD171" s="51"/>
      <c r="CE171" s="52"/>
      <c r="CF171" s="52"/>
      <c r="CG171" s="53"/>
      <c r="CH171" s="15"/>
      <c r="CI171" s="51"/>
      <c r="CJ171" s="52"/>
      <c r="CK171" s="52"/>
      <c r="CL171" s="53"/>
      <c r="CM171" s="51"/>
      <c r="CN171" s="52"/>
      <c r="CO171" s="52"/>
      <c r="CP171" s="53"/>
      <c r="CQ171" s="15"/>
      <c r="CR171" s="51"/>
      <c r="CS171" s="52"/>
      <c r="CT171" s="52"/>
      <c r="CU171" s="53"/>
      <c r="CV171" s="51"/>
      <c r="CW171" s="52"/>
      <c r="CX171" s="52"/>
      <c r="CY171" s="53"/>
      <c r="CZ171" s="15"/>
      <c r="DA171" s="51"/>
      <c r="DB171" s="52"/>
      <c r="DC171" s="52"/>
      <c r="DD171" s="53"/>
      <c r="DE171" s="51"/>
      <c r="DF171" s="52"/>
      <c r="DG171" s="52"/>
      <c r="DH171" s="53"/>
      <c r="DI171" s="15"/>
      <c r="DJ171" s="51"/>
      <c r="DK171" s="52"/>
      <c r="DL171" s="52"/>
      <c r="DM171" s="53"/>
      <c r="DN171" s="51"/>
      <c r="DO171" s="52"/>
      <c r="DP171" s="52"/>
      <c r="DQ171" s="53"/>
      <c r="DR171" s="15"/>
      <c r="DS171" s="51"/>
      <c r="DT171" s="52"/>
      <c r="DU171" s="52"/>
      <c r="DV171" s="53"/>
      <c r="DW171" s="51"/>
      <c r="DX171" s="52"/>
      <c r="DY171" s="52"/>
      <c r="DZ171" s="53"/>
      <c r="EA171" s="15"/>
      <c r="EB171" s="51"/>
      <c r="EC171" s="52"/>
      <c r="ED171" s="52"/>
      <c r="EE171" s="53"/>
      <c r="EF171" s="51"/>
      <c r="EG171" s="52"/>
      <c r="EH171" s="52"/>
      <c r="EI171" s="53"/>
      <c r="EJ171" s="15"/>
      <c r="EK171" s="51"/>
      <c r="EL171" s="52"/>
      <c r="EM171" s="52"/>
      <c r="EN171" s="53"/>
      <c r="EO171" s="51"/>
      <c r="EP171" s="52"/>
      <c r="EQ171" s="52"/>
      <c r="ER171" s="53"/>
      <c r="ES171" s="15"/>
      <c r="ET171" s="51"/>
      <c r="EU171" s="52"/>
      <c r="EV171" s="52"/>
      <c r="EW171" s="53"/>
      <c r="EX171" s="51"/>
      <c r="EY171" s="52"/>
      <c r="EZ171" s="52"/>
      <c r="FA171" s="53"/>
      <c r="FB171" s="15"/>
      <c r="FC171" s="51"/>
      <c r="FD171" s="52"/>
      <c r="FE171" s="52"/>
      <c r="FF171" s="53"/>
      <c r="FG171" s="51"/>
      <c r="FH171" s="52"/>
      <c r="FI171" s="52"/>
      <c r="FJ171" s="53"/>
      <c r="FK171" s="15"/>
      <c r="FL171" s="51"/>
      <c r="FM171" s="52"/>
      <c r="FN171" s="52"/>
      <c r="FO171" s="53"/>
      <c r="FP171" s="51"/>
      <c r="FQ171" s="52"/>
      <c r="FR171" s="52"/>
      <c r="FS171" s="53"/>
      <c r="FT171" s="15"/>
      <c r="FU171" s="51"/>
      <c r="FV171" s="52"/>
      <c r="FW171" s="52"/>
      <c r="FX171" s="53"/>
      <c r="FY171" s="51"/>
      <c r="FZ171" s="52"/>
      <c r="GA171" s="52"/>
      <c r="GB171" s="53"/>
      <c r="GC171" s="15"/>
      <c r="GD171" s="51"/>
      <c r="GE171" s="52"/>
      <c r="GF171" s="52"/>
      <c r="GG171" s="53"/>
      <c r="GH171" s="51"/>
      <c r="GI171" s="52"/>
      <c r="GJ171" s="52"/>
      <c r="GK171" s="53"/>
      <c r="GL171" s="15"/>
      <c r="GM171" s="51"/>
      <c r="GN171" s="52"/>
      <c r="GO171" s="52"/>
      <c r="GP171" s="53"/>
      <c r="GQ171" s="51"/>
      <c r="GR171" s="52"/>
      <c r="GS171" s="52"/>
      <c r="GT171" s="53"/>
      <c r="GU171" s="15"/>
      <c r="GV171" s="51"/>
      <c r="GW171" s="52"/>
      <c r="GX171" s="52"/>
      <c r="GY171" s="53"/>
      <c r="GZ171" s="51"/>
      <c r="HA171" s="52"/>
      <c r="HB171" s="52"/>
      <c r="HC171" s="53"/>
      <c r="HD171" s="15"/>
      <c r="HE171" s="51"/>
      <c r="HF171" s="52"/>
      <c r="HG171" s="52"/>
      <c r="HH171" s="53"/>
      <c r="HI171" s="51"/>
      <c r="HJ171" s="52"/>
      <c r="HK171" s="52"/>
      <c r="HL171" s="53"/>
      <c r="HM171" s="15"/>
      <c r="HN171" s="51"/>
      <c r="HO171" s="52"/>
      <c r="HP171" s="52"/>
      <c r="HQ171" s="53"/>
      <c r="HR171" s="51"/>
      <c r="HS171" s="52"/>
      <c r="HT171" s="52"/>
      <c r="HU171" s="53"/>
      <c r="HV171" s="15"/>
      <c r="HW171" s="51"/>
      <c r="HX171" s="52"/>
      <c r="HY171" s="52"/>
      <c r="HZ171" s="53"/>
      <c r="IA171" s="51"/>
      <c r="IB171" s="52"/>
      <c r="IC171" s="52"/>
      <c r="ID171" s="53"/>
      <c r="IE171" s="15"/>
      <c r="IF171" s="51"/>
      <c r="IG171" s="52"/>
      <c r="IH171" s="52"/>
      <c r="II171" s="53"/>
      <c r="IJ171" s="51"/>
      <c r="IK171" s="52"/>
      <c r="IL171" s="52"/>
      <c r="IM171" s="53"/>
      <c r="IN171" s="15"/>
      <c r="IO171" s="51"/>
      <c r="IP171" s="52"/>
      <c r="IQ171" s="52"/>
      <c r="IR171" s="53"/>
      <c r="IS171" s="51"/>
      <c r="IT171" s="52"/>
      <c r="IU171" s="52"/>
      <c r="IV171" s="53"/>
    </row>
    <row r="172" spans="1:256" ht="19.5" customHeight="1" hidden="1">
      <c r="A172" s="205"/>
      <c r="B172" s="73"/>
      <c r="C172" s="73"/>
      <c r="D172" s="74"/>
      <c r="E172" s="15"/>
      <c r="F172" s="93"/>
      <c r="G172" s="73"/>
      <c r="H172" s="73"/>
      <c r="I172" s="74"/>
      <c r="J172" s="51"/>
      <c r="K172" s="52"/>
      <c r="L172" s="52"/>
      <c r="M172" s="53"/>
      <c r="N172" s="15"/>
      <c r="O172" s="51"/>
      <c r="P172" s="52"/>
      <c r="Q172" s="52"/>
      <c r="R172" s="53"/>
      <c r="S172" s="51"/>
      <c r="T172" s="52"/>
      <c r="U172" s="52"/>
      <c r="V172" s="53"/>
      <c r="W172" s="15"/>
      <c r="X172" s="51"/>
      <c r="Y172" s="52"/>
      <c r="Z172" s="52"/>
      <c r="AA172" s="53"/>
      <c r="AB172" s="51"/>
      <c r="AC172" s="52"/>
      <c r="AD172" s="52"/>
      <c r="AE172" s="53"/>
      <c r="AF172" s="15"/>
      <c r="AG172" s="51"/>
      <c r="AH172" s="52"/>
      <c r="AI172" s="52"/>
      <c r="AJ172" s="53"/>
      <c r="AK172" s="51"/>
      <c r="AL172" s="52"/>
      <c r="AM172" s="52"/>
      <c r="AN172" s="53"/>
      <c r="AO172" s="15"/>
      <c r="AP172" s="51"/>
      <c r="AQ172" s="52"/>
      <c r="AR172" s="52"/>
      <c r="AS172" s="53"/>
      <c r="AT172" s="51"/>
      <c r="AU172" s="52"/>
      <c r="AV172" s="52"/>
      <c r="AW172" s="53"/>
      <c r="AX172" s="15"/>
      <c r="AY172" s="51"/>
      <c r="AZ172" s="52"/>
      <c r="BA172" s="52"/>
      <c r="BB172" s="53"/>
      <c r="BC172" s="51"/>
      <c r="BD172" s="52"/>
      <c r="BE172" s="52"/>
      <c r="BF172" s="53"/>
      <c r="BG172" s="15"/>
      <c r="BH172" s="51"/>
      <c r="BI172" s="52"/>
      <c r="BJ172" s="52"/>
      <c r="BK172" s="53"/>
      <c r="BL172" s="51"/>
      <c r="BM172" s="52"/>
      <c r="BN172" s="52"/>
      <c r="BO172" s="53"/>
      <c r="BP172" s="15"/>
      <c r="BQ172" s="51"/>
      <c r="BR172" s="52"/>
      <c r="BS172" s="52"/>
      <c r="BT172" s="53"/>
      <c r="BU172" s="51"/>
      <c r="BV172" s="52"/>
      <c r="BW172" s="52"/>
      <c r="BX172" s="53"/>
      <c r="BY172" s="15"/>
      <c r="BZ172" s="51"/>
      <c r="CA172" s="52"/>
      <c r="CB172" s="52"/>
      <c r="CC172" s="53"/>
      <c r="CD172" s="51"/>
      <c r="CE172" s="52"/>
      <c r="CF172" s="52"/>
      <c r="CG172" s="53"/>
      <c r="CH172" s="15"/>
      <c r="CI172" s="51"/>
      <c r="CJ172" s="52"/>
      <c r="CK172" s="52"/>
      <c r="CL172" s="53"/>
      <c r="CM172" s="51"/>
      <c r="CN172" s="52"/>
      <c r="CO172" s="52"/>
      <c r="CP172" s="53"/>
      <c r="CQ172" s="15"/>
      <c r="CR172" s="51"/>
      <c r="CS172" s="52"/>
      <c r="CT172" s="52"/>
      <c r="CU172" s="53"/>
      <c r="CV172" s="51"/>
      <c r="CW172" s="52"/>
      <c r="CX172" s="52"/>
      <c r="CY172" s="53"/>
      <c r="CZ172" s="15"/>
      <c r="DA172" s="51"/>
      <c r="DB172" s="52"/>
      <c r="DC172" s="52"/>
      <c r="DD172" s="53"/>
      <c r="DE172" s="51"/>
      <c r="DF172" s="52"/>
      <c r="DG172" s="52"/>
      <c r="DH172" s="53"/>
      <c r="DI172" s="15"/>
      <c r="DJ172" s="51"/>
      <c r="DK172" s="52"/>
      <c r="DL172" s="52"/>
      <c r="DM172" s="53"/>
      <c r="DN172" s="51"/>
      <c r="DO172" s="52"/>
      <c r="DP172" s="52"/>
      <c r="DQ172" s="53"/>
      <c r="DR172" s="15"/>
      <c r="DS172" s="51"/>
      <c r="DT172" s="52"/>
      <c r="DU172" s="52"/>
      <c r="DV172" s="53"/>
      <c r="DW172" s="51"/>
      <c r="DX172" s="52"/>
      <c r="DY172" s="52"/>
      <c r="DZ172" s="53"/>
      <c r="EA172" s="15"/>
      <c r="EB172" s="51"/>
      <c r="EC172" s="52"/>
      <c r="ED172" s="52"/>
      <c r="EE172" s="53"/>
      <c r="EF172" s="51"/>
      <c r="EG172" s="52"/>
      <c r="EH172" s="52"/>
      <c r="EI172" s="53"/>
      <c r="EJ172" s="15"/>
      <c r="EK172" s="51"/>
      <c r="EL172" s="52"/>
      <c r="EM172" s="52"/>
      <c r="EN172" s="53"/>
      <c r="EO172" s="51"/>
      <c r="EP172" s="52"/>
      <c r="EQ172" s="52"/>
      <c r="ER172" s="53"/>
      <c r="ES172" s="15"/>
      <c r="ET172" s="51"/>
      <c r="EU172" s="52"/>
      <c r="EV172" s="52"/>
      <c r="EW172" s="53"/>
      <c r="EX172" s="51"/>
      <c r="EY172" s="52"/>
      <c r="EZ172" s="52"/>
      <c r="FA172" s="53"/>
      <c r="FB172" s="15"/>
      <c r="FC172" s="51"/>
      <c r="FD172" s="52"/>
      <c r="FE172" s="52"/>
      <c r="FF172" s="53"/>
      <c r="FG172" s="51"/>
      <c r="FH172" s="52"/>
      <c r="FI172" s="52"/>
      <c r="FJ172" s="53"/>
      <c r="FK172" s="15"/>
      <c r="FL172" s="51"/>
      <c r="FM172" s="52"/>
      <c r="FN172" s="52"/>
      <c r="FO172" s="53"/>
      <c r="FP172" s="51"/>
      <c r="FQ172" s="52"/>
      <c r="FR172" s="52"/>
      <c r="FS172" s="53"/>
      <c r="FT172" s="15"/>
      <c r="FU172" s="51"/>
      <c r="FV172" s="52"/>
      <c r="FW172" s="52"/>
      <c r="FX172" s="53"/>
      <c r="FY172" s="51"/>
      <c r="FZ172" s="52"/>
      <c r="GA172" s="52"/>
      <c r="GB172" s="53"/>
      <c r="GC172" s="15"/>
      <c r="GD172" s="51"/>
      <c r="GE172" s="52"/>
      <c r="GF172" s="52"/>
      <c r="GG172" s="53"/>
      <c r="GH172" s="51"/>
      <c r="GI172" s="52"/>
      <c r="GJ172" s="52"/>
      <c r="GK172" s="53"/>
      <c r="GL172" s="15"/>
      <c r="GM172" s="51"/>
      <c r="GN172" s="52"/>
      <c r="GO172" s="52"/>
      <c r="GP172" s="53"/>
      <c r="GQ172" s="51"/>
      <c r="GR172" s="52"/>
      <c r="GS172" s="52"/>
      <c r="GT172" s="53"/>
      <c r="GU172" s="15"/>
      <c r="GV172" s="51"/>
      <c r="GW172" s="52"/>
      <c r="GX172" s="52"/>
      <c r="GY172" s="53"/>
      <c r="GZ172" s="51"/>
      <c r="HA172" s="52"/>
      <c r="HB172" s="52"/>
      <c r="HC172" s="53"/>
      <c r="HD172" s="15"/>
      <c r="HE172" s="51"/>
      <c r="HF172" s="52"/>
      <c r="HG172" s="52"/>
      <c r="HH172" s="53"/>
      <c r="HI172" s="51"/>
      <c r="HJ172" s="52"/>
      <c r="HK172" s="52"/>
      <c r="HL172" s="53"/>
      <c r="HM172" s="15"/>
      <c r="HN172" s="51"/>
      <c r="HO172" s="52"/>
      <c r="HP172" s="52"/>
      <c r="HQ172" s="53"/>
      <c r="HR172" s="51"/>
      <c r="HS172" s="52"/>
      <c r="HT172" s="52"/>
      <c r="HU172" s="53"/>
      <c r="HV172" s="15"/>
      <c r="HW172" s="51"/>
      <c r="HX172" s="52"/>
      <c r="HY172" s="52"/>
      <c r="HZ172" s="53"/>
      <c r="IA172" s="51"/>
      <c r="IB172" s="52"/>
      <c r="IC172" s="52"/>
      <c r="ID172" s="53"/>
      <c r="IE172" s="15"/>
      <c r="IF172" s="51"/>
      <c r="IG172" s="52"/>
      <c r="IH172" s="52"/>
      <c r="II172" s="53"/>
      <c r="IJ172" s="51"/>
      <c r="IK172" s="52"/>
      <c r="IL172" s="52"/>
      <c r="IM172" s="53"/>
      <c r="IN172" s="15"/>
      <c r="IO172" s="51"/>
      <c r="IP172" s="52"/>
      <c r="IQ172" s="52"/>
      <c r="IR172" s="53"/>
      <c r="IS172" s="51"/>
      <c r="IT172" s="52"/>
      <c r="IU172" s="52"/>
      <c r="IV172" s="53"/>
    </row>
    <row r="173" spans="1:256" ht="19.5" customHeight="1" hidden="1">
      <c r="A173" s="205"/>
      <c r="B173" s="73"/>
      <c r="C173" s="73"/>
      <c r="D173" s="74"/>
      <c r="E173" s="15"/>
      <c r="F173" s="93"/>
      <c r="G173" s="73"/>
      <c r="H173" s="73"/>
      <c r="I173" s="74"/>
      <c r="J173" s="51"/>
      <c r="K173" s="52"/>
      <c r="L173" s="52"/>
      <c r="M173" s="53"/>
      <c r="N173" s="15"/>
      <c r="O173" s="51"/>
      <c r="P173" s="52"/>
      <c r="Q173" s="52"/>
      <c r="R173" s="53"/>
      <c r="S173" s="51"/>
      <c r="T173" s="52"/>
      <c r="U173" s="52"/>
      <c r="V173" s="53"/>
      <c r="W173" s="15"/>
      <c r="X173" s="51"/>
      <c r="Y173" s="52"/>
      <c r="Z173" s="52"/>
      <c r="AA173" s="53"/>
      <c r="AB173" s="51"/>
      <c r="AC173" s="52"/>
      <c r="AD173" s="52"/>
      <c r="AE173" s="53"/>
      <c r="AF173" s="15"/>
      <c r="AG173" s="51"/>
      <c r="AH173" s="52"/>
      <c r="AI173" s="52"/>
      <c r="AJ173" s="53"/>
      <c r="AK173" s="51"/>
      <c r="AL173" s="52"/>
      <c r="AM173" s="52"/>
      <c r="AN173" s="53"/>
      <c r="AO173" s="15"/>
      <c r="AP173" s="51"/>
      <c r="AQ173" s="52"/>
      <c r="AR173" s="52"/>
      <c r="AS173" s="53"/>
      <c r="AT173" s="51"/>
      <c r="AU173" s="52"/>
      <c r="AV173" s="52"/>
      <c r="AW173" s="53"/>
      <c r="AX173" s="15"/>
      <c r="AY173" s="51"/>
      <c r="AZ173" s="52"/>
      <c r="BA173" s="52"/>
      <c r="BB173" s="53"/>
      <c r="BC173" s="51"/>
      <c r="BD173" s="52"/>
      <c r="BE173" s="52"/>
      <c r="BF173" s="53"/>
      <c r="BG173" s="15"/>
      <c r="BH173" s="51"/>
      <c r="BI173" s="52"/>
      <c r="BJ173" s="52"/>
      <c r="BK173" s="53"/>
      <c r="BL173" s="51"/>
      <c r="BM173" s="52"/>
      <c r="BN173" s="52"/>
      <c r="BO173" s="53"/>
      <c r="BP173" s="15"/>
      <c r="BQ173" s="51"/>
      <c r="BR173" s="52"/>
      <c r="BS173" s="52"/>
      <c r="BT173" s="53"/>
      <c r="BU173" s="51"/>
      <c r="BV173" s="52"/>
      <c r="BW173" s="52"/>
      <c r="BX173" s="53"/>
      <c r="BY173" s="15"/>
      <c r="BZ173" s="51"/>
      <c r="CA173" s="52"/>
      <c r="CB173" s="52"/>
      <c r="CC173" s="53"/>
      <c r="CD173" s="51"/>
      <c r="CE173" s="52"/>
      <c r="CF173" s="52"/>
      <c r="CG173" s="53"/>
      <c r="CH173" s="15"/>
      <c r="CI173" s="51"/>
      <c r="CJ173" s="52"/>
      <c r="CK173" s="52"/>
      <c r="CL173" s="53"/>
      <c r="CM173" s="51"/>
      <c r="CN173" s="52"/>
      <c r="CO173" s="52"/>
      <c r="CP173" s="53"/>
      <c r="CQ173" s="15"/>
      <c r="CR173" s="51"/>
      <c r="CS173" s="52"/>
      <c r="CT173" s="52"/>
      <c r="CU173" s="53"/>
      <c r="CV173" s="51"/>
      <c r="CW173" s="52"/>
      <c r="CX173" s="52"/>
      <c r="CY173" s="53"/>
      <c r="CZ173" s="15"/>
      <c r="DA173" s="51"/>
      <c r="DB173" s="52"/>
      <c r="DC173" s="52"/>
      <c r="DD173" s="53"/>
      <c r="DE173" s="51"/>
      <c r="DF173" s="52"/>
      <c r="DG173" s="52"/>
      <c r="DH173" s="53"/>
      <c r="DI173" s="15"/>
      <c r="DJ173" s="51"/>
      <c r="DK173" s="52"/>
      <c r="DL173" s="52"/>
      <c r="DM173" s="53"/>
      <c r="DN173" s="51"/>
      <c r="DO173" s="52"/>
      <c r="DP173" s="52"/>
      <c r="DQ173" s="53"/>
      <c r="DR173" s="15"/>
      <c r="DS173" s="51"/>
      <c r="DT173" s="52"/>
      <c r="DU173" s="52"/>
      <c r="DV173" s="53"/>
      <c r="DW173" s="51"/>
      <c r="DX173" s="52"/>
      <c r="DY173" s="52"/>
      <c r="DZ173" s="53"/>
      <c r="EA173" s="15"/>
      <c r="EB173" s="51"/>
      <c r="EC173" s="52"/>
      <c r="ED173" s="52"/>
      <c r="EE173" s="53"/>
      <c r="EF173" s="51"/>
      <c r="EG173" s="52"/>
      <c r="EH173" s="52"/>
      <c r="EI173" s="53"/>
      <c r="EJ173" s="15"/>
      <c r="EK173" s="51"/>
      <c r="EL173" s="52"/>
      <c r="EM173" s="52"/>
      <c r="EN173" s="53"/>
      <c r="EO173" s="51"/>
      <c r="EP173" s="52"/>
      <c r="EQ173" s="52"/>
      <c r="ER173" s="53"/>
      <c r="ES173" s="15"/>
      <c r="ET173" s="51"/>
      <c r="EU173" s="52"/>
      <c r="EV173" s="52"/>
      <c r="EW173" s="53"/>
      <c r="EX173" s="51"/>
      <c r="EY173" s="52"/>
      <c r="EZ173" s="52"/>
      <c r="FA173" s="53"/>
      <c r="FB173" s="15"/>
      <c r="FC173" s="51"/>
      <c r="FD173" s="52"/>
      <c r="FE173" s="52"/>
      <c r="FF173" s="53"/>
      <c r="FG173" s="51"/>
      <c r="FH173" s="52"/>
      <c r="FI173" s="52"/>
      <c r="FJ173" s="53"/>
      <c r="FK173" s="15"/>
      <c r="FL173" s="51"/>
      <c r="FM173" s="52"/>
      <c r="FN173" s="52"/>
      <c r="FO173" s="53"/>
      <c r="FP173" s="51"/>
      <c r="FQ173" s="52"/>
      <c r="FR173" s="52"/>
      <c r="FS173" s="53"/>
      <c r="FT173" s="15"/>
      <c r="FU173" s="51"/>
      <c r="FV173" s="52"/>
      <c r="FW173" s="52"/>
      <c r="FX173" s="53"/>
      <c r="FY173" s="51"/>
      <c r="FZ173" s="52"/>
      <c r="GA173" s="52"/>
      <c r="GB173" s="53"/>
      <c r="GC173" s="15"/>
      <c r="GD173" s="51"/>
      <c r="GE173" s="52"/>
      <c r="GF173" s="52"/>
      <c r="GG173" s="53"/>
      <c r="GH173" s="51"/>
      <c r="GI173" s="52"/>
      <c r="GJ173" s="52"/>
      <c r="GK173" s="53"/>
      <c r="GL173" s="15"/>
      <c r="GM173" s="51"/>
      <c r="GN173" s="52"/>
      <c r="GO173" s="52"/>
      <c r="GP173" s="53"/>
      <c r="GQ173" s="51"/>
      <c r="GR173" s="52"/>
      <c r="GS173" s="52"/>
      <c r="GT173" s="53"/>
      <c r="GU173" s="15"/>
      <c r="GV173" s="51"/>
      <c r="GW173" s="52"/>
      <c r="GX173" s="52"/>
      <c r="GY173" s="53"/>
      <c r="GZ173" s="51"/>
      <c r="HA173" s="52"/>
      <c r="HB173" s="52"/>
      <c r="HC173" s="53"/>
      <c r="HD173" s="15"/>
      <c r="HE173" s="51"/>
      <c r="HF173" s="52"/>
      <c r="HG173" s="52"/>
      <c r="HH173" s="53"/>
      <c r="HI173" s="51"/>
      <c r="HJ173" s="52"/>
      <c r="HK173" s="52"/>
      <c r="HL173" s="53"/>
      <c r="HM173" s="15"/>
      <c r="HN173" s="51"/>
      <c r="HO173" s="52"/>
      <c r="HP173" s="52"/>
      <c r="HQ173" s="53"/>
      <c r="HR173" s="51"/>
      <c r="HS173" s="52"/>
      <c r="HT173" s="52"/>
      <c r="HU173" s="53"/>
      <c r="HV173" s="15"/>
      <c r="HW173" s="51"/>
      <c r="HX173" s="52"/>
      <c r="HY173" s="52"/>
      <c r="HZ173" s="53"/>
      <c r="IA173" s="51"/>
      <c r="IB173" s="52"/>
      <c r="IC173" s="52"/>
      <c r="ID173" s="53"/>
      <c r="IE173" s="15"/>
      <c r="IF173" s="51"/>
      <c r="IG173" s="52"/>
      <c r="IH173" s="52"/>
      <c r="II173" s="53"/>
      <c r="IJ173" s="51"/>
      <c r="IK173" s="52"/>
      <c r="IL173" s="52"/>
      <c r="IM173" s="53"/>
      <c r="IN173" s="15"/>
      <c r="IO173" s="51"/>
      <c r="IP173" s="52"/>
      <c r="IQ173" s="52"/>
      <c r="IR173" s="53"/>
      <c r="IS173" s="51"/>
      <c r="IT173" s="52"/>
      <c r="IU173" s="52"/>
      <c r="IV173" s="53"/>
    </row>
    <row r="174" spans="1:256" ht="19.5" customHeight="1" hidden="1">
      <c r="A174" s="205"/>
      <c r="B174" s="73"/>
      <c r="C174" s="73"/>
      <c r="D174" s="74"/>
      <c r="E174" s="15"/>
      <c r="F174" s="93"/>
      <c r="G174" s="73"/>
      <c r="H174" s="73"/>
      <c r="I174" s="74"/>
      <c r="J174" s="51"/>
      <c r="K174" s="52"/>
      <c r="L174" s="52"/>
      <c r="M174" s="53"/>
      <c r="N174" s="15"/>
      <c r="O174" s="51"/>
      <c r="P174" s="52"/>
      <c r="Q174" s="52"/>
      <c r="R174" s="53"/>
      <c r="S174" s="51"/>
      <c r="T174" s="52"/>
      <c r="U174" s="52"/>
      <c r="V174" s="53"/>
      <c r="W174" s="15"/>
      <c r="X174" s="51"/>
      <c r="Y174" s="52"/>
      <c r="Z174" s="52"/>
      <c r="AA174" s="53"/>
      <c r="AB174" s="51"/>
      <c r="AC174" s="52"/>
      <c r="AD174" s="52"/>
      <c r="AE174" s="53"/>
      <c r="AF174" s="15"/>
      <c r="AG174" s="51"/>
      <c r="AH174" s="52"/>
      <c r="AI174" s="52"/>
      <c r="AJ174" s="53"/>
      <c r="AK174" s="51"/>
      <c r="AL174" s="52"/>
      <c r="AM174" s="52"/>
      <c r="AN174" s="53"/>
      <c r="AO174" s="15"/>
      <c r="AP174" s="51"/>
      <c r="AQ174" s="52"/>
      <c r="AR174" s="52"/>
      <c r="AS174" s="53"/>
      <c r="AT174" s="51"/>
      <c r="AU174" s="52"/>
      <c r="AV174" s="52"/>
      <c r="AW174" s="53"/>
      <c r="AX174" s="15"/>
      <c r="AY174" s="51"/>
      <c r="AZ174" s="52"/>
      <c r="BA174" s="52"/>
      <c r="BB174" s="53"/>
      <c r="BC174" s="51"/>
      <c r="BD174" s="52"/>
      <c r="BE174" s="52"/>
      <c r="BF174" s="53"/>
      <c r="BG174" s="15"/>
      <c r="BH174" s="51"/>
      <c r="BI174" s="52"/>
      <c r="BJ174" s="52"/>
      <c r="BK174" s="53"/>
      <c r="BL174" s="51"/>
      <c r="BM174" s="52"/>
      <c r="BN174" s="52"/>
      <c r="BO174" s="53"/>
      <c r="BP174" s="15"/>
      <c r="BQ174" s="51"/>
      <c r="BR174" s="52"/>
      <c r="BS174" s="52"/>
      <c r="BT174" s="53"/>
      <c r="BU174" s="51"/>
      <c r="BV174" s="52"/>
      <c r="BW174" s="52"/>
      <c r="BX174" s="53"/>
      <c r="BY174" s="15"/>
      <c r="BZ174" s="51"/>
      <c r="CA174" s="52"/>
      <c r="CB174" s="52"/>
      <c r="CC174" s="53"/>
      <c r="CD174" s="51"/>
      <c r="CE174" s="52"/>
      <c r="CF174" s="52"/>
      <c r="CG174" s="53"/>
      <c r="CH174" s="15"/>
      <c r="CI174" s="51"/>
      <c r="CJ174" s="52"/>
      <c r="CK174" s="52"/>
      <c r="CL174" s="53"/>
      <c r="CM174" s="51"/>
      <c r="CN174" s="52"/>
      <c r="CO174" s="52"/>
      <c r="CP174" s="53"/>
      <c r="CQ174" s="15"/>
      <c r="CR174" s="51"/>
      <c r="CS174" s="52"/>
      <c r="CT174" s="52"/>
      <c r="CU174" s="53"/>
      <c r="CV174" s="51"/>
      <c r="CW174" s="52"/>
      <c r="CX174" s="52"/>
      <c r="CY174" s="53"/>
      <c r="CZ174" s="15"/>
      <c r="DA174" s="51"/>
      <c r="DB174" s="52"/>
      <c r="DC174" s="52"/>
      <c r="DD174" s="53"/>
      <c r="DE174" s="51"/>
      <c r="DF174" s="52"/>
      <c r="DG174" s="52"/>
      <c r="DH174" s="53"/>
      <c r="DI174" s="15"/>
      <c r="DJ174" s="51"/>
      <c r="DK174" s="52"/>
      <c r="DL174" s="52"/>
      <c r="DM174" s="53"/>
      <c r="DN174" s="51"/>
      <c r="DO174" s="52"/>
      <c r="DP174" s="52"/>
      <c r="DQ174" s="53"/>
      <c r="DR174" s="15"/>
      <c r="DS174" s="51"/>
      <c r="DT174" s="52"/>
      <c r="DU174" s="52"/>
      <c r="DV174" s="53"/>
      <c r="DW174" s="51"/>
      <c r="DX174" s="52"/>
      <c r="DY174" s="52"/>
      <c r="DZ174" s="53"/>
      <c r="EA174" s="15"/>
      <c r="EB174" s="51"/>
      <c r="EC174" s="52"/>
      <c r="ED174" s="52"/>
      <c r="EE174" s="53"/>
      <c r="EF174" s="51"/>
      <c r="EG174" s="52"/>
      <c r="EH174" s="52"/>
      <c r="EI174" s="53"/>
      <c r="EJ174" s="15"/>
      <c r="EK174" s="51"/>
      <c r="EL174" s="52"/>
      <c r="EM174" s="52"/>
      <c r="EN174" s="53"/>
      <c r="EO174" s="51"/>
      <c r="EP174" s="52"/>
      <c r="EQ174" s="52"/>
      <c r="ER174" s="53"/>
      <c r="ES174" s="15"/>
      <c r="ET174" s="51"/>
      <c r="EU174" s="52"/>
      <c r="EV174" s="52"/>
      <c r="EW174" s="53"/>
      <c r="EX174" s="51"/>
      <c r="EY174" s="52"/>
      <c r="EZ174" s="52"/>
      <c r="FA174" s="53"/>
      <c r="FB174" s="15"/>
      <c r="FC174" s="51"/>
      <c r="FD174" s="52"/>
      <c r="FE174" s="52"/>
      <c r="FF174" s="53"/>
      <c r="FG174" s="51"/>
      <c r="FH174" s="52"/>
      <c r="FI174" s="52"/>
      <c r="FJ174" s="53"/>
      <c r="FK174" s="15"/>
      <c r="FL174" s="51"/>
      <c r="FM174" s="52"/>
      <c r="FN174" s="52"/>
      <c r="FO174" s="53"/>
      <c r="FP174" s="51"/>
      <c r="FQ174" s="52"/>
      <c r="FR174" s="52"/>
      <c r="FS174" s="53"/>
      <c r="FT174" s="15"/>
      <c r="FU174" s="51"/>
      <c r="FV174" s="52"/>
      <c r="FW174" s="52"/>
      <c r="FX174" s="53"/>
      <c r="FY174" s="51"/>
      <c r="FZ174" s="52"/>
      <c r="GA174" s="52"/>
      <c r="GB174" s="53"/>
      <c r="GC174" s="15"/>
      <c r="GD174" s="51"/>
      <c r="GE174" s="52"/>
      <c r="GF174" s="52"/>
      <c r="GG174" s="53"/>
      <c r="GH174" s="51"/>
      <c r="GI174" s="52"/>
      <c r="GJ174" s="52"/>
      <c r="GK174" s="53"/>
      <c r="GL174" s="15"/>
      <c r="GM174" s="51"/>
      <c r="GN174" s="52"/>
      <c r="GO174" s="52"/>
      <c r="GP174" s="53"/>
      <c r="GQ174" s="51"/>
      <c r="GR174" s="52"/>
      <c r="GS174" s="52"/>
      <c r="GT174" s="53"/>
      <c r="GU174" s="15"/>
      <c r="GV174" s="51"/>
      <c r="GW174" s="52"/>
      <c r="GX174" s="52"/>
      <c r="GY174" s="53"/>
      <c r="GZ174" s="51"/>
      <c r="HA174" s="52"/>
      <c r="HB174" s="52"/>
      <c r="HC174" s="53"/>
      <c r="HD174" s="15"/>
      <c r="HE174" s="51"/>
      <c r="HF174" s="52"/>
      <c r="HG174" s="52"/>
      <c r="HH174" s="53"/>
      <c r="HI174" s="51"/>
      <c r="HJ174" s="52"/>
      <c r="HK174" s="52"/>
      <c r="HL174" s="53"/>
      <c r="HM174" s="15"/>
      <c r="HN174" s="51"/>
      <c r="HO174" s="52"/>
      <c r="HP174" s="52"/>
      <c r="HQ174" s="53"/>
      <c r="HR174" s="51"/>
      <c r="HS174" s="52"/>
      <c r="HT174" s="52"/>
      <c r="HU174" s="53"/>
      <c r="HV174" s="15"/>
      <c r="HW174" s="51"/>
      <c r="HX174" s="52"/>
      <c r="HY174" s="52"/>
      <c r="HZ174" s="53"/>
      <c r="IA174" s="51"/>
      <c r="IB174" s="52"/>
      <c r="IC174" s="52"/>
      <c r="ID174" s="53"/>
      <c r="IE174" s="15"/>
      <c r="IF174" s="51"/>
      <c r="IG174" s="52"/>
      <c r="IH174" s="52"/>
      <c r="II174" s="53"/>
      <c r="IJ174" s="51"/>
      <c r="IK174" s="52"/>
      <c r="IL174" s="52"/>
      <c r="IM174" s="53"/>
      <c r="IN174" s="15"/>
      <c r="IO174" s="51"/>
      <c r="IP174" s="52"/>
      <c r="IQ174" s="52"/>
      <c r="IR174" s="53"/>
      <c r="IS174" s="51"/>
      <c r="IT174" s="52"/>
      <c r="IU174" s="52"/>
      <c r="IV174" s="53"/>
    </row>
    <row r="175" spans="1:256" ht="19.5" customHeight="1" hidden="1">
      <c r="A175" s="205"/>
      <c r="B175" s="73"/>
      <c r="C175" s="73"/>
      <c r="D175" s="74"/>
      <c r="E175" s="15"/>
      <c r="F175" s="93"/>
      <c r="G175" s="73"/>
      <c r="H175" s="73"/>
      <c r="I175" s="74"/>
      <c r="J175" s="51"/>
      <c r="K175" s="52"/>
      <c r="L175" s="52"/>
      <c r="M175" s="53"/>
      <c r="N175" s="15"/>
      <c r="O175" s="51"/>
      <c r="P175" s="52"/>
      <c r="Q175" s="52"/>
      <c r="R175" s="53"/>
      <c r="S175" s="51"/>
      <c r="T175" s="52"/>
      <c r="U175" s="52"/>
      <c r="V175" s="53"/>
      <c r="W175" s="15"/>
      <c r="X175" s="51"/>
      <c r="Y175" s="52"/>
      <c r="Z175" s="52"/>
      <c r="AA175" s="53"/>
      <c r="AB175" s="51"/>
      <c r="AC175" s="52"/>
      <c r="AD175" s="52"/>
      <c r="AE175" s="53"/>
      <c r="AF175" s="15"/>
      <c r="AG175" s="51"/>
      <c r="AH175" s="52"/>
      <c r="AI175" s="52"/>
      <c r="AJ175" s="53"/>
      <c r="AK175" s="51"/>
      <c r="AL175" s="52"/>
      <c r="AM175" s="52"/>
      <c r="AN175" s="53"/>
      <c r="AO175" s="15"/>
      <c r="AP175" s="51"/>
      <c r="AQ175" s="52"/>
      <c r="AR175" s="52"/>
      <c r="AS175" s="53"/>
      <c r="AT175" s="51"/>
      <c r="AU175" s="52"/>
      <c r="AV175" s="52"/>
      <c r="AW175" s="53"/>
      <c r="AX175" s="15"/>
      <c r="AY175" s="51"/>
      <c r="AZ175" s="52"/>
      <c r="BA175" s="52"/>
      <c r="BB175" s="53"/>
      <c r="BC175" s="51"/>
      <c r="BD175" s="52"/>
      <c r="BE175" s="52"/>
      <c r="BF175" s="53"/>
      <c r="BG175" s="15"/>
      <c r="BH175" s="51"/>
      <c r="BI175" s="52"/>
      <c r="BJ175" s="52"/>
      <c r="BK175" s="53"/>
      <c r="BL175" s="51"/>
      <c r="BM175" s="52"/>
      <c r="BN175" s="52"/>
      <c r="BO175" s="53"/>
      <c r="BP175" s="15"/>
      <c r="BQ175" s="51"/>
      <c r="BR175" s="52"/>
      <c r="BS175" s="52"/>
      <c r="BT175" s="53"/>
      <c r="BU175" s="51"/>
      <c r="BV175" s="52"/>
      <c r="BW175" s="52"/>
      <c r="BX175" s="53"/>
      <c r="BY175" s="15"/>
      <c r="BZ175" s="51"/>
      <c r="CA175" s="52"/>
      <c r="CB175" s="52"/>
      <c r="CC175" s="53"/>
      <c r="CD175" s="51"/>
      <c r="CE175" s="52"/>
      <c r="CF175" s="52"/>
      <c r="CG175" s="53"/>
      <c r="CH175" s="15"/>
      <c r="CI175" s="51"/>
      <c r="CJ175" s="52"/>
      <c r="CK175" s="52"/>
      <c r="CL175" s="53"/>
      <c r="CM175" s="51"/>
      <c r="CN175" s="52"/>
      <c r="CO175" s="52"/>
      <c r="CP175" s="53"/>
      <c r="CQ175" s="15"/>
      <c r="CR175" s="51"/>
      <c r="CS175" s="52"/>
      <c r="CT175" s="52"/>
      <c r="CU175" s="53"/>
      <c r="CV175" s="51"/>
      <c r="CW175" s="52"/>
      <c r="CX175" s="52"/>
      <c r="CY175" s="53"/>
      <c r="CZ175" s="15"/>
      <c r="DA175" s="51"/>
      <c r="DB175" s="52"/>
      <c r="DC175" s="52"/>
      <c r="DD175" s="53"/>
      <c r="DE175" s="51"/>
      <c r="DF175" s="52"/>
      <c r="DG175" s="52"/>
      <c r="DH175" s="53"/>
      <c r="DI175" s="15"/>
      <c r="DJ175" s="51"/>
      <c r="DK175" s="52"/>
      <c r="DL175" s="52"/>
      <c r="DM175" s="53"/>
      <c r="DN175" s="51"/>
      <c r="DO175" s="52"/>
      <c r="DP175" s="52"/>
      <c r="DQ175" s="53"/>
      <c r="DR175" s="15"/>
      <c r="DS175" s="51"/>
      <c r="DT175" s="52"/>
      <c r="DU175" s="52"/>
      <c r="DV175" s="53"/>
      <c r="DW175" s="51"/>
      <c r="DX175" s="52"/>
      <c r="DY175" s="52"/>
      <c r="DZ175" s="53"/>
      <c r="EA175" s="15"/>
      <c r="EB175" s="51"/>
      <c r="EC175" s="52"/>
      <c r="ED175" s="52"/>
      <c r="EE175" s="53"/>
      <c r="EF175" s="51"/>
      <c r="EG175" s="52"/>
      <c r="EH175" s="52"/>
      <c r="EI175" s="53"/>
      <c r="EJ175" s="15"/>
      <c r="EK175" s="51"/>
      <c r="EL175" s="52"/>
      <c r="EM175" s="52"/>
      <c r="EN175" s="53"/>
      <c r="EO175" s="51"/>
      <c r="EP175" s="52"/>
      <c r="EQ175" s="52"/>
      <c r="ER175" s="53"/>
      <c r="ES175" s="15"/>
      <c r="ET175" s="51"/>
      <c r="EU175" s="52"/>
      <c r="EV175" s="52"/>
      <c r="EW175" s="53"/>
      <c r="EX175" s="51"/>
      <c r="EY175" s="52"/>
      <c r="EZ175" s="52"/>
      <c r="FA175" s="53"/>
      <c r="FB175" s="15"/>
      <c r="FC175" s="51"/>
      <c r="FD175" s="52"/>
      <c r="FE175" s="52"/>
      <c r="FF175" s="53"/>
      <c r="FG175" s="51"/>
      <c r="FH175" s="52"/>
      <c r="FI175" s="52"/>
      <c r="FJ175" s="53"/>
      <c r="FK175" s="15"/>
      <c r="FL175" s="51"/>
      <c r="FM175" s="52"/>
      <c r="FN175" s="52"/>
      <c r="FO175" s="53"/>
      <c r="FP175" s="51"/>
      <c r="FQ175" s="52"/>
      <c r="FR175" s="52"/>
      <c r="FS175" s="53"/>
      <c r="FT175" s="15"/>
      <c r="FU175" s="51"/>
      <c r="FV175" s="52"/>
      <c r="FW175" s="52"/>
      <c r="FX175" s="53"/>
      <c r="FY175" s="51"/>
      <c r="FZ175" s="52"/>
      <c r="GA175" s="52"/>
      <c r="GB175" s="53"/>
      <c r="GC175" s="15"/>
      <c r="GD175" s="51"/>
      <c r="GE175" s="52"/>
      <c r="GF175" s="52"/>
      <c r="GG175" s="53"/>
      <c r="GH175" s="51"/>
      <c r="GI175" s="52"/>
      <c r="GJ175" s="52"/>
      <c r="GK175" s="53"/>
      <c r="GL175" s="15"/>
      <c r="GM175" s="51"/>
      <c r="GN175" s="52"/>
      <c r="GO175" s="52"/>
      <c r="GP175" s="53"/>
      <c r="GQ175" s="51"/>
      <c r="GR175" s="52"/>
      <c r="GS175" s="52"/>
      <c r="GT175" s="53"/>
      <c r="GU175" s="15"/>
      <c r="GV175" s="51"/>
      <c r="GW175" s="52"/>
      <c r="GX175" s="52"/>
      <c r="GY175" s="53"/>
      <c r="GZ175" s="51"/>
      <c r="HA175" s="52"/>
      <c r="HB175" s="52"/>
      <c r="HC175" s="53"/>
      <c r="HD175" s="15"/>
      <c r="HE175" s="51"/>
      <c r="HF175" s="52"/>
      <c r="HG175" s="52"/>
      <c r="HH175" s="53"/>
      <c r="HI175" s="51"/>
      <c r="HJ175" s="52"/>
      <c r="HK175" s="52"/>
      <c r="HL175" s="53"/>
      <c r="HM175" s="15"/>
      <c r="HN175" s="51"/>
      <c r="HO175" s="52"/>
      <c r="HP175" s="52"/>
      <c r="HQ175" s="53"/>
      <c r="HR175" s="51"/>
      <c r="HS175" s="52"/>
      <c r="HT175" s="52"/>
      <c r="HU175" s="53"/>
      <c r="HV175" s="15"/>
      <c r="HW175" s="51"/>
      <c r="HX175" s="52"/>
      <c r="HY175" s="52"/>
      <c r="HZ175" s="53"/>
      <c r="IA175" s="51"/>
      <c r="IB175" s="52"/>
      <c r="IC175" s="52"/>
      <c r="ID175" s="53"/>
      <c r="IE175" s="15"/>
      <c r="IF175" s="51"/>
      <c r="IG175" s="52"/>
      <c r="IH175" s="52"/>
      <c r="II175" s="53"/>
      <c r="IJ175" s="51"/>
      <c r="IK175" s="52"/>
      <c r="IL175" s="52"/>
      <c r="IM175" s="53"/>
      <c r="IN175" s="15"/>
      <c r="IO175" s="51"/>
      <c r="IP175" s="52"/>
      <c r="IQ175" s="52"/>
      <c r="IR175" s="53"/>
      <c r="IS175" s="51"/>
      <c r="IT175" s="52"/>
      <c r="IU175" s="52"/>
      <c r="IV175" s="53"/>
    </row>
    <row r="176" spans="1:256" ht="19.5" customHeight="1" hidden="1">
      <c r="A176" s="189"/>
      <c r="B176" s="283"/>
      <c r="C176" s="283"/>
      <c r="D176" s="283"/>
      <c r="E176" s="16"/>
      <c r="F176" s="187"/>
      <c r="G176" s="283"/>
      <c r="H176" s="283"/>
      <c r="I176" s="283"/>
      <c r="J176" s="16"/>
      <c r="K176" s="287"/>
      <c r="L176" s="287"/>
      <c r="M176" s="287"/>
      <c r="N176" s="16"/>
      <c r="O176" s="16"/>
      <c r="P176" s="287"/>
      <c r="Q176" s="287"/>
      <c r="R176" s="287"/>
      <c r="S176" s="16"/>
      <c r="T176" s="287"/>
      <c r="U176" s="287"/>
      <c r="V176" s="287"/>
      <c r="W176" s="16"/>
      <c r="X176" s="16"/>
      <c r="Y176" s="287"/>
      <c r="Z176" s="287"/>
      <c r="AA176" s="287"/>
      <c r="AB176" s="16"/>
      <c r="AC176" s="287"/>
      <c r="AD176" s="287"/>
      <c r="AE176" s="287"/>
      <c r="AF176" s="16"/>
      <c r="AG176" s="16"/>
      <c r="AH176" s="287"/>
      <c r="AI176" s="287"/>
      <c r="AJ176" s="287"/>
      <c r="AK176" s="16"/>
      <c r="AL176" s="287"/>
      <c r="AM176" s="287"/>
      <c r="AN176" s="287"/>
      <c r="AO176" s="16"/>
      <c r="AP176" s="16"/>
      <c r="AQ176" s="287"/>
      <c r="AR176" s="287"/>
      <c r="AS176" s="287"/>
      <c r="AT176" s="16"/>
      <c r="AU176" s="287"/>
      <c r="AV176" s="287"/>
      <c r="AW176" s="287"/>
      <c r="AX176" s="16"/>
      <c r="AY176" s="16"/>
      <c r="AZ176" s="287"/>
      <c r="BA176" s="287"/>
      <c r="BB176" s="287"/>
      <c r="BC176" s="16"/>
      <c r="BD176" s="287"/>
      <c r="BE176" s="287"/>
      <c r="BF176" s="287"/>
      <c r="BG176" s="16"/>
      <c r="BH176" s="16"/>
      <c r="BI176" s="287"/>
      <c r="BJ176" s="287"/>
      <c r="BK176" s="287"/>
      <c r="BL176" s="16"/>
      <c r="BM176" s="287"/>
      <c r="BN176" s="287"/>
      <c r="BO176" s="287"/>
      <c r="BP176" s="16"/>
      <c r="BQ176" s="16"/>
      <c r="BR176" s="287"/>
      <c r="BS176" s="287"/>
      <c r="BT176" s="287"/>
      <c r="BU176" s="16"/>
      <c r="BV176" s="287"/>
      <c r="BW176" s="287"/>
      <c r="BX176" s="287"/>
      <c r="BY176" s="16"/>
      <c r="BZ176" s="16"/>
      <c r="CA176" s="287"/>
      <c r="CB176" s="287"/>
      <c r="CC176" s="287"/>
      <c r="CD176" s="16"/>
      <c r="CE176" s="287"/>
      <c r="CF176" s="287"/>
      <c r="CG176" s="287"/>
      <c r="CH176" s="16"/>
      <c r="CI176" s="16"/>
      <c r="CJ176" s="287"/>
      <c r="CK176" s="287"/>
      <c r="CL176" s="287"/>
      <c r="CM176" s="16"/>
      <c r="CN176" s="287"/>
      <c r="CO176" s="287"/>
      <c r="CP176" s="287"/>
      <c r="CQ176" s="16"/>
      <c r="CR176" s="16"/>
      <c r="CS176" s="287"/>
      <c r="CT176" s="287"/>
      <c r="CU176" s="287"/>
      <c r="CV176" s="16"/>
      <c r="CW176" s="287"/>
      <c r="CX176" s="287"/>
      <c r="CY176" s="287"/>
      <c r="CZ176" s="16"/>
      <c r="DA176" s="16"/>
      <c r="DB176" s="287"/>
      <c r="DC176" s="287"/>
      <c r="DD176" s="287"/>
      <c r="DE176" s="16"/>
      <c r="DF176" s="287"/>
      <c r="DG176" s="287"/>
      <c r="DH176" s="287"/>
      <c r="DI176" s="16"/>
      <c r="DJ176" s="16"/>
      <c r="DK176" s="287"/>
      <c r="DL176" s="287"/>
      <c r="DM176" s="287"/>
      <c r="DN176" s="16"/>
      <c r="DO176" s="287"/>
      <c r="DP176" s="287"/>
      <c r="DQ176" s="287"/>
      <c r="DR176" s="16"/>
      <c r="DS176" s="16"/>
      <c r="DT176" s="287"/>
      <c r="DU176" s="287"/>
      <c r="DV176" s="287"/>
      <c r="DW176" s="16"/>
      <c r="DX176" s="287"/>
      <c r="DY176" s="287"/>
      <c r="DZ176" s="287"/>
      <c r="EA176" s="16"/>
      <c r="EB176" s="16"/>
      <c r="EC176" s="287"/>
      <c r="ED176" s="287"/>
      <c r="EE176" s="287"/>
      <c r="EF176" s="16"/>
      <c r="EG176" s="287"/>
      <c r="EH176" s="287"/>
      <c r="EI176" s="287"/>
      <c r="EJ176" s="16"/>
      <c r="EK176" s="16"/>
      <c r="EL176" s="287"/>
      <c r="EM176" s="287"/>
      <c r="EN176" s="287"/>
      <c r="EO176" s="16"/>
      <c r="EP176" s="287"/>
      <c r="EQ176" s="287"/>
      <c r="ER176" s="287"/>
      <c r="ES176" s="16"/>
      <c r="ET176" s="16"/>
      <c r="EU176" s="287"/>
      <c r="EV176" s="287"/>
      <c r="EW176" s="287"/>
      <c r="EX176" s="16"/>
      <c r="EY176" s="287"/>
      <c r="EZ176" s="287"/>
      <c r="FA176" s="287"/>
      <c r="FB176" s="16"/>
      <c r="FC176" s="16"/>
      <c r="FD176" s="287"/>
      <c r="FE176" s="287"/>
      <c r="FF176" s="287"/>
      <c r="FG176" s="16"/>
      <c r="FH176" s="287"/>
      <c r="FI176" s="287"/>
      <c r="FJ176" s="287"/>
      <c r="FK176" s="16"/>
      <c r="FL176" s="16"/>
      <c r="FM176" s="287"/>
      <c r="FN176" s="287"/>
      <c r="FO176" s="287"/>
      <c r="FP176" s="16"/>
      <c r="FQ176" s="287"/>
      <c r="FR176" s="287"/>
      <c r="FS176" s="287"/>
      <c r="FT176" s="16"/>
      <c r="FU176" s="16"/>
      <c r="FV176" s="287"/>
      <c r="FW176" s="287"/>
      <c r="FX176" s="287"/>
      <c r="FY176" s="16"/>
      <c r="FZ176" s="287"/>
      <c r="GA176" s="287"/>
      <c r="GB176" s="287"/>
      <c r="GC176" s="16"/>
      <c r="GD176" s="16"/>
      <c r="GE176" s="287"/>
      <c r="GF176" s="287"/>
      <c r="GG176" s="287"/>
      <c r="GH176" s="16"/>
      <c r="GI176" s="287"/>
      <c r="GJ176" s="287"/>
      <c r="GK176" s="287"/>
      <c r="GL176" s="16"/>
      <c r="GM176" s="16"/>
      <c r="GN176" s="287"/>
      <c r="GO176" s="287"/>
      <c r="GP176" s="287"/>
      <c r="GQ176" s="16"/>
      <c r="GR176" s="287"/>
      <c r="GS176" s="287"/>
      <c r="GT176" s="287"/>
      <c r="GU176" s="16"/>
      <c r="GV176" s="16"/>
      <c r="GW176" s="287"/>
      <c r="GX176" s="287"/>
      <c r="GY176" s="287"/>
      <c r="GZ176" s="16"/>
      <c r="HA176" s="287"/>
      <c r="HB176" s="287"/>
      <c r="HC176" s="287"/>
      <c r="HD176" s="16"/>
      <c r="HE176" s="16"/>
      <c r="HF176" s="287"/>
      <c r="HG176" s="287"/>
      <c r="HH176" s="287"/>
      <c r="HI176" s="16"/>
      <c r="HJ176" s="287"/>
      <c r="HK176" s="287"/>
      <c r="HL176" s="287"/>
      <c r="HM176" s="16"/>
      <c r="HN176" s="16"/>
      <c r="HO176" s="287"/>
      <c r="HP176" s="287"/>
      <c r="HQ176" s="287"/>
      <c r="HR176" s="16"/>
      <c r="HS176" s="287"/>
      <c r="HT176" s="287"/>
      <c r="HU176" s="287"/>
      <c r="HV176" s="16"/>
      <c r="HW176" s="16"/>
      <c r="HX176" s="287"/>
      <c r="HY176" s="287"/>
      <c r="HZ176" s="287"/>
      <c r="IA176" s="16"/>
      <c r="IB176" s="287"/>
      <c r="IC176" s="287"/>
      <c r="ID176" s="287"/>
      <c r="IE176" s="16"/>
      <c r="IF176" s="16"/>
      <c r="IG176" s="287"/>
      <c r="IH176" s="287"/>
      <c r="II176" s="287"/>
      <c r="IJ176" s="16"/>
      <c r="IK176" s="287"/>
      <c r="IL176" s="287"/>
      <c r="IM176" s="287"/>
      <c r="IN176" s="16"/>
      <c r="IO176" s="16"/>
      <c r="IP176" s="287"/>
      <c r="IQ176" s="287"/>
      <c r="IR176" s="287"/>
      <c r="IS176" s="16"/>
      <c r="IT176" s="287"/>
      <c r="IU176" s="287"/>
      <c r="IV176" s="287"/>
    </row>
    <row r="177" ht="19.5" customHeight="1" hidden="1">
      <c r="J177" s="54"/>
    </row>
    <row r="178" spans="10:27" ht="18" hidden="1">
      <c r="J178" s="19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31"/>
      <c r="AA178" s="19"/>
    </row>
    <row r="179" spans="10:25" ht="18" hidden="1">
      <c r="J179" s="56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0:25" ht="24.75" customHeight="1" hidden="1">
      <c r="J180" s="56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0:25" ht="24.75" customHeight="1" hidden="1">
      <c r="J181" s="56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0:25" ht="24.75" customHeight="1" hidden="1">
      <c r="J182" s="56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0:25" ht="24.75" customHeight="1" hidden="1">
      <c r="J183" s="56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0:25" ht="24.75" customHeight="1" hidden="1">
      <c r="J184" s="56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0:27" ht="24.75" customHeight="1" hidden="1">
      <c r="J185" s="56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23"/>
      <c r="AA185" s="23"/>
    </row>
    <row r="186" spans="10:27" ht="24.75" customHeight="1" hidden="1">
      <c r="J186" s="56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23"/>
      <c r="AA186" s="23"/>
    </row>
    <row r="187" spans="10:27" ht="24.75" customHeight="1" hidden="1">
      <c r="J187" s="56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23"/>
      <c r="AA187" s="23"/>
    </row>
    <row r="188" spans="1:34" s="23" customFormat="1" ht="24.75" customHeight="1" hidden="1">
      <c r="A188" s="206"/>
      <c r="B188" s="22"/>
      <c r="C188" s="22"/>
      <c r="D188" s="195"/>
      <c r="E188" s="22"/>
      <c r="F188" s="200"/>
      <c r="I188" s="199"/>
      <c r="J188" s="56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AH188" s="24"/>
    </row>
    <row r="189" spans="1:34" s="23" customFormat="1" ht="24.75" customHeight="1" hidden="1">
      <c r="A189" s="207"/>
      <c r="B189" s="25"/>
      <c r="C189" s="26"/>
      <c r="D189" s="196"/>
      <c r="E189" s="25"/>
      <c r="F189" s="200"/>
      <c r="I189" s="199"/>
      <c r="J189" s="56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AH189" s="24"/>
    </row>
    <row r="190" spans="1:34" s="23" customFormat="1" ht="24.75" customHeight="1" hidden="1">
      <c r="A190" s="207"/>
      <c r="B190" s="25"/>
      <c r="C190" s="26"/>
      <c r="D190" s="196"/>
      <c r="E190" s="25"/>
      <c r="F190" s="200"/>
      <c r="I190" s="199"/>
      <c r="J190" s="56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AH190" s="24"/>
    </row>
    <row r="191" spans="1:34" s="23" customFormat="1" ht="24.75" customHeight="1" hidden="1">
      <c r="A191" s="207"/>
      <c r="B191" s="25"/>
      <c r="C191" s="26"/>
      <c r="D191" s="196"/>
      <c r="E191" s="25"/>
      <c r="F191" s="200"/>
      <c r="I191" s="199"/>
      <c r="J191" s="56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AH191" s="24"/>
    </row>
    <row r="192" spans="1:34" s="23" customFormat="1" ht="24.75" customHeight="1" hidden="1">
      <c r="A192" s="207"/>
      <c r="B192" s="25"/>
      <c r="C192" s="26"/>
      <c r="D192" s="196"/>
      <c r="E192" s="25"/>
      <c r="F192" s="200"/>
      <c r="I192" s="199"/>
      <c r="J192" s="56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AH192" s="24"/>
    </row>
    <row r="193" spans="1:34" s="23" customFormat="1" ht="24.75" customHeight="1" hidden="1">
      <c r="A193" s="207"/>
      <c r="B193" s="25"/>
      <c r="C193" s="26"/>
      <c r="D193" s="196"/>
      <c r="E193" s="25"/>
      <c r="F193" s="200"/>
      <c r="I193" s="199"/>
      <c r="J193" s="56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AH193" s="24"/>
    </row>
    <row r="194" spans="1:34" s="23" customFormat="1" ht="24.75" customHeight="1" hidden="1">
      <c r="A194" s="207"/>
      <c r="B194" s="25"/>
      <c r="C194" s="26"/>
      <c r="D194" s="196"/>
      <c r="E194" s="25"/>
      <c r="F194" s="200"/>
      <c r="I194" s="199"/>
      <c r="J194" s="56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AH194" s="24"/>
    </row>
    <row r="195" spans="1:34" s="23" customFormat="1" ht="24.75" customHeight="1" hidden="1">
      <c r="A195" s="207"/>
      <c r="B195" s="25"/>
      <c r="C195" s="26"/>
      <c r="D195" s="196"/>
      <c r="E195" s="25"/>
      <c r="F195" s="200"/>
      <c r="I195" s="199"/>
      <c r="J195" s="56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AH195" s="24"/>
    </row>
    <row r="196" spans="1:34" s="23" customFormat="1" ht="24.75" customHeight="1" hidden="1">
      <c r="A196" s="207"/>
      <c r="B196" s="25"/>
      <c r="C196" s="26"/>
      <c r="D196" s="196"/>
      <c r="E196" s="25"/>
      <c r="F196" s="200"/>
      <c r="I196" s="199"/>
      <c r="J196" s="56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AH196" s="24"/>
    </row>
    <row r="197" spans="1:34" s="23" customFormat="1" ht="24.75" customHeight="1" hidden="1">
      <c r="A197" s="207"/>
      <c r="B197" s="25"/>
      <c r="C197" s="26"/>
      <c r="D197" s="196"/>
      <c r="E197" s="25"/>
      <c r="F197" s="200"/>
      <c r="I197" s="199"/>
      <c r="J197" s="56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AH197" s="24"/>
    </row>
    <row r="198" spans="1:34" s="23" customFormat="1" ht="24.75" customHeight="1" hidden="1">
      <c r="A198" s="207"/>
      <c r="B198" s="25"/>
      <c r="C198" s="26"/>
      <c r="D198" s="196"/>
      <c r="E198" s="25"/>
      <c r="F198" s="200"/>
      <c r="I198" s="199"/>
      <c r="J198" s="56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AH198" s="24"/>
    </row>
    <row r="199" spans="1:34" s="23" customFormat="1" ht="24.75" customHeight="1" hidden="1">
      <c r="A199" s="207"/>
      <c r="B199" s="25"/>
      <c r="C199" s="26"/>
      <c r="D199" s="196"/>
      <c r="E199" s="25"/>
      <c r="F199" s="200"/>
      <c r="I199" s="199"/>
      <c r="J199" s="56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7"/>
      <c r="AA199" s="7"/>
      <c r="AH199" s="24"/>
    </row>
    <row r="200" spans="1:34" s="23" customFormat="1" ht="24.75" customHeight="1" hidden="1">
      <c r="A200" s="207"/>
      <c r="B200" s="25"/>
      <c r="C200" s="26"/>
      <c r="D200" s="196"/>
      <c r="E200" s="25"/>
      <c r="F200" s="200"/>
      <c r="I200" s="199"/>
      <c r="J200" s="56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7"/>
      <c r="AA200" s="7"/>
      <c r="AH200" s="24"/>
    </row>
    <row r="201" spans="1:34" s="23" customFormat="1" ht="24.75" customHeight="1" hidden="1">
      <c r="A201" s="207"/>
      <c r="B201" s="25"/>
      <c r="C201" s="26"/>
      <c r="D201" s="196"/>
      <c r="E201" s="25"/>
      <c r="F201" s="200"/>
      <c r="I201" s="199"/>
      <c r="J201" s="56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7"/>
      <c r="AA201" s="7"/>
      <c r="AH201" s="24"/>
    </row>
    <row r="202" spans="10:25" ht="24.75" customHeight="1" hidden="1">
      <c r="J202" s="56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0:25" ht="24.75" customHeight="1" hidden="1">
      <c r="J203" s="56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0:25" ht="24.75" customHeight="1" hidden="1">
      <c r="J204" s="56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0:27" ht="24.75" customHeight="1" hidden="1">
      <c r="J205" s="27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27"/>
      <c r="AA205" s="27"/>
    </row>
    <row r="206" spans="10:27" ht="98.25" customHeight="1" hidden="1">
      <c r="J206" s="19"/>
      <c r="K206" s="58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19"/>
      <c r="AA206" s="19"/>
    </row>
    <row r="207" ht="68.25" customHeight="1" hidden="1"/>
    <row r="208" spans="1:34" s="27" customFormat="1" ht="24.75" customHeight="1" hidden="1">
      <c r="A208" s="204"/>
      <c r="D208" s="192"/>
      <c r="F208" s="70"/>
      <c r="I208" s="192"/>
      <c r="AH208" s="30"/>
    </row>
    <row r="209" spans="1:35" s="19" customFormat="1" ht="18.75" customHeight="1" hidden="1">
      <c r="A209" s="208"/>
      <c r="D209" s="197"/>
      <c r="I209" s="197"/>
      <c r="AC209" s="59"/>
      <c r="AE209" s="59"/>
      <c r="AG209" s="59"/>
      <c r="AH209" s="20"/>
      <c r="AI209" s="59"/>
    </row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spans="24:40" ht="19.5" customHeight="1" hidden="1">
      <c r="X222" s="7"/>
      <c r="Y222" s="7"/>
      <c r="AC222" s="13"/>
      <c r="AD222" s="13"/>
      <c r="AE222" s="32"/>
      <c r="AF222" s="32"/>
      <c r="AG222" s="32"/>
      <c r="AH222" s="32"/>
      <c r="AI222" s="32"/>
      <c r="AJ222" s="32"/>
      <c r="AK222" s="32"/>
      <c r="AL222" s="32"/>
      <c r="AM222" s="12"/>
      <c r="AN222" s="2"/>
    </row>
    <row r="223" spans="24:40" ht="19.5" customHeight="1" hidden="1">
      <c r="X223" s="7"/>
      <c r="Y223" s="7"/>
      <c r="AC223" s="13"/>
      <c r="AD223" s="13"/>
      <c r="AE223" s="9"/>
      <c r="AF223" s="9"/>
      <c r="AG223" s="9"/>
      <c r="AH223" s="9"/>
      <c r="AI223" s="9"/>
      <c r="AJ223" s="9"/>
      <c r="AK223" s="9"/>
      <c r="AL223" s="9"/>
      <c r="AM223" s="12"/>
      <c r="AN223" s="2"/>
    </row>
    <row r="224" spans="24:40" ht="19.5" customHeight="1" hidden="1">
      <c r="X224" s="7"/>
      <c r="Y224" s="7"/>
      <c r="AC224" s="13"/>
      <c r="AD224" s="13"/>
      <c r="AE224" s="9"/>
      <c r="AF224" s="9"/>
      <c r="AG224" s="9"/>
      <c r="AH224" s="9"/>
      <c r="AI224" s="9"/>
      <c r="AJ224" s="9"/>
      <c r="AK224" s="9"/>
      <c r="AL224" s="9"/>
      <c r="AM224" s="12"/>
      <c r="AN224" s="2"/>
    </row>
    <row r="225" spans="24:40" ht="19.5" customHeight="1" hidden="1">
      <c r="X225" s="7"/>
      <c r="Y225" s="7"/>
      <c r="AC225" s="13"/>
      <c r="AD225" s="13"/>
      <c r="AE225" s="9"/>
      <c r="AF225" s="9"/>
      <c r="AG225" s="9"/>
      <c r="AH225" s="9"/>
      <c r="AI225" s="9"/>
      <c r="AJ225" s="9"/>
      <c r="AK225" s="9"/>
      <c r="AL225" s="9"/>
      <c r="AM225" s="12"/>
      <c r="AN225" s="2"/>
    </row>
    <row r="226" spans="24:40" ht="19.5" customHeight="1" hidden="1">
      <c r="X226" s="7"/>
      <c r="Y226" s="7"/>
      <c r="AC226" s="13"/>
      <c r="AD226" s="13"/>
      <c r="AE226" s="9"/>
      <c r="AF226" s="9"/>
      <c r="AG226" s="9"/>
      <c r="AH226" s="9"/>
      <c r="AI226" s="9"/>
      <c r="AJ226" s="9"/>
      <c r="AK226" s="9"/>
      <c r="AL226" s="9"/>
      <c r="AM226" s="12"/>
      <c r="AN226" s="2"/>
    </row>
    <row r="227" spans="24:40" ht="19.5" customHeight="1" hidden="1">
      <c r="X227" s="7"/>
      <c r="Y227" s="7"/>
      <c r="AC227" s="13"/>
      <c r="AD227" s="13"/>
      <c r="AE227" s="9"/>
      <c r="AF227" s="9"/>
      <c r="AG227" s="9"/>
      <c r="AH227" s="9"/>
      <c r="AI227" s="9"/>
      <c r="AJ227" s="9"/>
      <c r="AK227" s="9"/>
      <c r="AL227" s="9"/>
      <c r="AM227" s="12"/>
      <c r="AN227" s="2"/>
    </row>
    <row r="228" spans="24:40" ht="19.5" customHeight="1" hidden="1">
      <c r="X228" s="7"/>
      <c r="Y228" s="7"/>
      <c r="AC228" s="13"/>
      <c r="AD228" s="13"/>
      <c r="AE228" s="9"/>
      <c r="AF228" s="9"/>
      <c r="AG228" s="9"/>
      <c r="AH228" s="9"/>
      <c r="AI228" s="9"/>
      <c r="AJ228" s="9"/>
      <c r="AK228" s="9"/>
      <c r="AL228" s="9"/>
      <c r="AM228" s="12"/>
      <c r="AN228" s="2"/>
    </row>
    <row r="229" spans="24:40" ht="19.5" customHeight="1" hidden="1">
      <c r="X229" s="7"/>
      <c r="Y229" s="7"/>
      <c r="AC229" s="13"/>
      <c r="AD229" s="13"/>
      <c r="AE229" s="9"/>
      <c r="AF229" s="9"/>
      <c r="AG229" s="9"/>
      <c r="AH229" s="9"/>
      <c r="AI229" s="9"/>
      <c r="AJ229" s="9"/>
      <c r="AK229" s="9"/>
      <c r="AL229" s="9"/>
      <c r="AM229" s="12"/>
      <c r="AN229" s="2"/>
    </row>
    <row r="230" spans="24:40" ht="19.5" customHeight="1" hidden="1">
      <c r="X230" s="7"/>
      <c r="Y230" s="7"/>
      <c r="AC230" s="13"/>
      <c r="AD230" s="13"/>
      <c r="AE230" s="9"/>
      <c r="AF230" s="9"/>
      <c r="AG230" s="9"/>
      <c r="AH230" s="9"/>
      <c r="AI230" s="9"/>
      <c r="AJ230" s="9"/>
      <c r="AK230" s="9"/>
      <c r="AL230" s="9"/>
      <c r="AM230" s="12"/>
      <c r="AN230" s="2"/>
    </row>
    <row r="231" spans="24:40" ht="18.75" customHeight="1" hidden="1">
      <c r="X231" s="7"/>
      <c r="Y231" s="7"/>
      <c r="AC231" s="13"/>
      <c r="AD231" s="13"/>
      <c r="AE231" s="9"/>
      <c r="AF231" s="9"/>
      <c r="AG231" s="9"/>
      <c r="AH231" s="9"/>
      <c r="AI231" s="9"/>
      <c r="AJ231" s="9"/>
      <c r="AK231" s="9"/>
      <c r="AL231" s="9"/>
      <c r="AM231" s="12"/>
      <c r="AN231" s="2"/>
    </row>
    <row r="232" spans="24:40" ht="19.5" customHeight="1" hidden="1">
      <c r="X232" s="7"/>
      <c r="Y232" s="7"/>
      <c r="AC232" s="13"/>
      <c r="AD232" s="13"/>
      <c r="AE232" s="9"/>
      <c r="AF232" s="9"/>
      <c r="AG232" s="9"/>
      <c r="AH232" s="9"/>
      <c r="AI232" s="9"/>
      <c r="AJ232" s="9"/>
      <c r="AK232" s="9"/>
      <c r="AL232" s="9"/>
      <c r="AM232" s="12"/>
      <c r="AN232" s="2"/>
    </row>
    <row r="233" spans="24:40" ht="19.5" customHeight="1" hidden="1">
      <c r="X233" s="7"/>
      <c r="Y233" s="7"/>
      <c r="AC233" s="13"/>
      <c r="AD233" s="13"/>
      <c r="AE233" s="9"/>
      <c r="AF233" s="9"/>
      <c r="AG233" s="9"/>
      <c r="AH233" s="9"/>
      <c r="AI233" s="9"/>
      <c r="AJ233" s="9"/>
      <c r="AK233" s="9"/>
      <c r="AL233" s="9"/>
      <c r="AM233" s="12"/>
      <c r="AN233" s="2"/>
    </row>
    <row r="234" spans="24:40" ht="19.5" customHeight="1" hidden="1">
      <c r="X234" s="7"/>
      <c r="Y234" s="7"/>
      <c r="AC234" s="13"/>
      <c r="AD234" s="13"/>
      <c r="AE234" s="9"/>
      <c r="AF234" s="9"/>
      <c r="AG234" s="9"/>
      <c r="AH234" s="9"/>
      <c r="AI234" s="9"/>
      <c r="AJ234" s="9"/>
      <c r="AK234" s="9"/>
      <c r="AL234" s="9"/>
      <c r="AM234" s="12"/>
      <c r="AN234" s="2"/>
    </row>
    <row r="235" spans="1:9" ht="15" customHeight="1" hidden="1">
      <c r="A235" s="16"/>
      <c r="B235" s="16"/>
      <c r="C235" s="16"/>
      <c r="D235" s="194"/>
      <c r="E235" s="16"/>
      <c r="F235" s="188"/>
      <c r="G235" s="16"/>
      <c r="H235" s="16"/>
      <c r="I235" s="194"/>
    </row>
    <row r="236" spans="2:9" ht="15.75" customHeight="1" hidden="1">
      <c r="B236" s="16"/>
      <c r="C236" s="16"/>
      <c r="D236" s="194"/>
      <c r="E236" s="16"/>
      <c r="G236" s="16"/>
      <c r="H236" s="16"/>
      <c r="I236" s="194"/>
    </row>
    <row r="237" spans="1:9" ht="19.5" customHeight="1" hidden="1">
      <c r="A237" s="282"/>
      <c r="B237" s="282"/>
      <c r="C237" s="282"/>
      <c r="D237" s="282"/>
      <c r="E237" s="8"/>
      <c r="F237" s="282"/>
      <c r="G237" s="282"/>
      <c r="H237" s="282"/>
      <c r="I237" s="282"/>
    </row>
    <row r="238" spans="1:9" ht="19.5" customHeight="1" hidden="1">
      <c r="A238" s="217"/>
      <c r="B238" s="233"/>
      <c r="C238" s="233"/>
      <c r="D238" s="217"/>
      <c r="E238" s="15"/>
      <c r="F238" s="93"/>
      <c r="G238" s="217"/>
      <c r="H238" s="217"/>
      <c r="I238" s="74"/>
    </row>
    <row r="239" spans="1:9" ht="19.5" customHeight="1" hidden="1">
      <c r="A239" s="217"/>
      <c r="B239" s="217"/>
      <c r="C239" s="217"/>
      <c r="D239" s="217"/>
      <c r="E239" s="15"/>
      <c r="F239" s="93"/>
      <c r="G239" s="217"/>
      <c r="H239" s="217"/>
      <c r="I239" s="74"/>
    </row>
    <row r="240" spans="1:9" ht="19.5" customHeight="1" hidden="1">
      <c r="A240" s="217"/>
      <c r="B240" s="217"/>
      <c r="C240" s="217"/>
      <c r="D240" s="217"/>
      <c r="E240" s="15"/>
      <c r="F240" s="93"/>
      <c r="G240" s="217"/>
      <c r="H240" s="217"/>
      <c r="I240" s="74"/>
    </row>
    <row r="241" spans="1:9" ht="19.5" customHeight="1" hidden="1">
      <c r="A241" s="217"/>
      <c r="B241" s="217"/>
      <c r="C241" s="217"/>
      <c r="D241" s="217"/>
      <c r="E241" s="15"/>
      <c r="F241" s="93"/>
      <c r="G241" s="217"/>
      <c r="H241" s="217"/>
      <c r="I241" s="74"/>
    </row>
    <row r="242" spans="1:9" ht="19.5" customHeight="1" hidden="1">
      <c r="A242" s="217"/>
      <c r="B242" s="217"/>
      <c r="C242" s="217"/>
      <c r="D242" s="217"/>
      <c r="E242" s="15"/>
      <c r="F242" s="93"/>
      <c r="G242" s="217"/>
      <c r="H242" s="217"/>
      <c r="I242" s="74"/>
    </row>
    <row r="243" spans="1:9" ht="19.5" customHeight="1" hidden="1">
      <c r="A243" s="205"/>
      <c r="B243" s="217"/>
      <c r="C243" s="217"/>
      <c r="D243" s="74"/>
      <c r="E243" s="15"/>
      <c r="F243" s="93"/>
      <c r="G243" s="217"/>
      <c r="H243" s="217"/>
      <c r="I243" s="74"/>
    </row>
    <row r="244" spans="1:9" ht="18" customHeight="1" hidden="1">
      <c r="A244" s="189" t="s">
        <v>8</v>
      </c>
      <c r="B244" s="283"/>
      <c r="C244" s="283"/>
      <c r="D244" s="283"/>
      <c r="E244" s="16"/>
      <c r="F244" s="187" t="s">
        <v>8</v>
      </c>
      <c r="G244" s="283"/>
      <c r="H244" s="283"/>
      <c r="I244" s="283"/>
    </row>
  </sheetData>
  <mergeCells count="507">
    <mergeCell ref="A145:D145"/>
    <mergeCell ref="F145:I145"/>
    <mergeCell ref="B152:D152"/>
    <mergeCell ref="G152:I152"/>
    <mergeCell ref="A134:D134"/>
    <mergeCell ref="F134:I134"/>
    <mergeCell ref="B141:D141"/>
    <mergeCell ref="G141:I141"/>
    <mergeCell ref="A4:I4"/>
    <mergeCell ref="A165:D165"/>
    <mergeCell ref="F109:I109"/>
    <mergeCell ref="IG176:II176"/>
    <mergeCell ref="FM176:FO176"/>
    <mergeCell ref="FQ176:FS176"/>
    <mergeCell ref="FV176:FX176"/>
    <mergeCell ref="FZ176:GB176"/>
    <mergeCell ref="EU176:EW176"/>
    <mergeCell ref="EY176:FA176"/>
    <mergeCell ref="GW176:GY176"/>
    <mergeCell ref="HA176:HC176"/>
    <mergeCell ref="HF176:HH176"/>
    <mergeCell ref="HJ176:HL176"/>
    <mergeCell ref="GE176:GG176"/>
    <mergeCell ref="GI176:GK176"/>
    <mergeCell ref="GN176:GP176"/>
    <mergeCell ref="GR176:GT176"/>
    <mergeCell ref="IT176:IV176"/>
    <mergeCell ref="HO176:HQ176"/>
    <mergeCell ref="HS176:HU176"/>
    <mergeCell ref="HX176:HZ176"/>
    <mergeCell ref="IB176:ID176"/>
    <mergeCell ref="IP176:IR176"/>
    <mergeCell ref="IK176:IM176"/>
    <mergeCell ref="FD176:FF176"/>
    <mergeCell ref="FH176:FJ176"/>
    <mergeCell ref="EC176:EE176"/>
    <mergeCell ref="EG176:EI176"/>
    <mergeCell ref="EL176:EN176"/>
    <mergeCell ref="EP176:ER176"/>
    <mergeCell ref="DK176:DM176"/>
    <mergeCell ref="DO176:DQ176"/>
    <mergeCell ref="DT176:DV176"/>
    <mergeCell ref="DX176:DZ176"/>
    <mergeCell ref="CS176:CU176"/>
    <mergeCell ref="CW176:CY176"/>
    <mergeCell ref="DB176:DD176"/>
    <mergeCell ref="DF176:DH176"/>
    <mergeCell ref="CA176:CC176"/>
    <mergeCell ref="CE176:CG176"/>
    <mergeCell ref="CJ176:CL176"/>
    <mergeCell ref="CN176:CP176"/>
    <mergeCell ref="BI176:BK176"/>
    <mergeCell ref="BM176:BO176"/>
    <mergeCell ref="BR176:BT176"/>
    <mergeCell ref="BV176:BX176"/>
    <mergeCell ref="AQ176:AS176"/>
    <mergeCell ref="AU176:AW176"/>
    <mergeCell ref="AZ176:BB176"/>
    <mergeCell ref="BD176:BF176"/>
    <mergeCell ref="IJ168:IM168"/>
    <mergeCell ref="IO168:IR168"/>
    <mergeCell ref="IS168:IV168"/>
    <mergeCell ref="K176:M176"/>
    <mergeCell ref="P176:R176"/>
    <mergeCell ref="T176:V176"/>
    <mergeCell ref="Y176:AA176"/>
    <mergeCell ref="AC176:AE176"/>
    <mergeCell ref="AH176:AJ176"/>
    <mergeCell ref="AL176:AN176"/>
    <mergeCell ref="HR168:HU168"/>
    <mergeCell ref="HW168:HZ168"/>
    <mergeCell ref="IA168:ID168"/>
    <mergeCell ref="IF168:II168"/>
    <mergeCell ref="GZ168:HC168"/>
    <mergeCell ref="HE168:HH168"/>
    <mergeCell ref="HI168:HL168"/>
    <mergeCell ref="HN168:HQ168"/>
    <mergeCell ref="GH168:GK168"/>
    <mergeCell ref="GM168:GP168"/>
    <mergeCell ref="GQ168:GT168"/>
    <mergeCell ref="GV168:GY168"/>
    <mergeCell ref="FP168:FS168"/>
    <mergeCell ref="FU168:FX168"/>
    <mergeCell ref="FY168:GB168"/>
    <mergeCell ref="GD168:GG168"/>
    <mergeCell ref="EX168:FA168"/>
    <mergeCell ref="FC168:FF168"/>
    <mergeCell ref="FG168:FJ168"/>
    <mergeCell ref="FL168:FO168"/>
    <mergeCell ref="EF168:EI168"/>
    <mergeCell ref="EK168:EN168"/>
    <mergeCell ref="EO168:ER168"/>
    <mergeCell ref="ET168:EW168"/>
    <mergeCell ref="DN168:DQ168"/>
    <mergeCell ref="DS168:DV168"/>
    <mergeCell ref="DW168:DZ168"/>
    <mergeCell ref="EB168:EE168"/>
    <mergeCell ref="CV168:CY168"/>
    <mergeCell ref="DA168:DD168"/>
    <mergeCell ref="DE168:DH168"/>
    <mergeCell ref="DJ168:DM168"/>
    <mergeCell ref="CD168:CG168"/>
    <mergeCell ref="CI168:CL168"/>
    <mergeCell ref="CM168:CP168"/>
    <mergeCell ref="CR168:CU168"/>
    <mergeCell ref="BL168:BO168"/>
    <mergeCell ref="BQ168:BT168"/>
    <mergeCell ref="BU168:BX168"/>
    <mergeCell ref="BZ168:CC168"/>
    <mergeCell ref="AT168:AW168"/>
    <mergeCell ref="AY168:BB168"/>
    <mergeCell ref="BC168:BF168"/>
    <mergeCell ref="BH168:BK168"/>
    <mergeCell ref="AB168:AE168"/>
    <mergeCell ref="AG168:AJ168"/>
    <mergeCell ref="AK168:AN168"/>
    <mergeCell ref="AP168:AS168"/>
    <mergeCell ref="J168:M168"/>
    <mergeCell ref="O168:R168"/>
    <mergeCell ref="S168:V168"/>
    <mergeCell ref="X168:AA168"/>
    <mergeCell ref="IG164:II164"/>
    <mergeCell ref="IK164:IM164"/>
    <mergeCell ref="IP164:IR164"/>
    <mergeCell ref="IT164:IV164"/>
    <mergeCell ref="HO164:HQ164"/>
    <mergeCell ref="HS164:HU164"/>
    <mergeCell ref="HX164:HZ164"/>
    <mergeCell ref="IB164:ID164"/>
    <mergeCell ref="GW164:GY164"/>
    <mergeCell ref="HA164:HC164"/>
    <mergeCell ref="HF164:HH164"/>
    <mergeCell ref="HJ164:HL164"/>
    <mergeCell ref="GE164:GG164"/>
    <mergeCell ref="GI164:GK164"/>
    <mergeCell ref="GN164:GP164"/>
    <mergeCell ref="GR164:GT164"/>
    <mergeCell ref="FM164:FO164"/>
    <mergeCell ref="FQ164:FS164"/>
    <mergeCell ref="FV164:FX164"/>
    <mergeCell ref="FZ164:GB164"/>
    <mergeCell ref="EU164:EW164"/>
    <mergeCell ref="EY164:FA164"/>
    <mergeCell ref="FD164:FF164"/>
    <mergeCell ref="FH164:FJ164"/>
    <mergeCell ref="EC164:EE164"/>
    <mergeCell ref="EG164:EI164"/>
    <mergeCell ref="EL164:EN164"/>
    <mergeCell ref="EP164:ER164"/>
    <mergeCell ref="DK164:DM164"/>
    <mergeCell ref="DO164:DQ164"/>
    <mergeCell ref="DT164:DV164"/>
    <mergeCell ref="DX164:DZ164"/>
    <mergeCell ref="CS164:CU164"/>
    <mergeCell ref="CW164:CY164"/>
    <mergeCell ref="DB164:DD164"/>
    <mergeCell ref="DF164:DH164"/>
    <mergeCell ref="CA164:CC164"/>
    <mergeCell ref="CE164:CG164"/>
    <mergeCell ref="CJ164:CL164"/>
    <mergeCell ref="CN164:CP164"/>
    <mergeCell ref="BI164:BK164"/>
    <mergeCell ref="BM164:BO164"/>
    <mergeCell ref="BR164:BT164"/>
    <mergeCell ref="BV164:BX164"/>
    <mergeCell ref="AQ164:AS164"/>
    <mergeCell ref="AU164:AW164"/>
    <mergeCell ref="AZ164:BB164"/>
    <mergeCell ref="BD164:BF164"/>
    <mergeCell ref="IJ156:IM156"/>
    <mergeCell ref="IO156:IR156"/>
    <mergeCell ref="IS156:IV156"/>
    <mergeCell ref="K164:M164"/>
    <mergeCell ref="P164:R164"/>
    <mergeCell ref="T164:V164"/>
    <mergeCell ref="Y164:AA164"/>
    <mergeCell ref="AC164:AE164"/>
    <mergeCell ref="AH164:AJ164"/>
    <mergeCell ref="AL164:AN164"/>
    <mergeCell ref="HR156:HU156"/>
    <mergeCell ref="HW156:HZ156"/>
    <mergeCell ref="IA156:ID156"/>
    <mergeCell ref="IF156:II156"/>
    <mergeCell ref="GZ156:HC156"/>
    <mergeCell ref="HE156:HH156"/>
    <mergeCell ref="HI156:HL156"/>
    <mergeCell ref="HN156:HQ156"/>
    <mergeCell ref="GH156:GK156"/>
    <mergeCell ref="GM156:GP156"/>
    <mergeCell ref="GQ156:GT156"/>
    <mergeCell ref="GV156:GY156"/>
    <mergeCell ref="FP156:FS156"/>
    <mergeCell ref="FU156:FX156"/>
    <mergeCell ref="FY156:GB156"/>
    <mergeCell ref="GD156:GG156"/>
    <mergeCell ref="EX156:FA156"/>
    <mergeCell ref="FC156:FF156"/>
    <mergeCell ref="FG156:FJ156"/>
    <mergeCell ref="FL156:FO156"/>
    <mergeCell ref="EF156:EI156"/>
    <mergeCell ref="EK156:EN156"/>
    <mergeCell ref="EO156:ER156"/>
    <mergeCell ref="ET156:EW156"/>
    <mergeCell ref="DN156:DQ156"/>
    <mergeCell ref="DS156:DV156"/>
    <mergeCell ref="DW156:DZ156"/>
    <mergeCell ref="EB156:EE156"/>
    <mergeCell ref="CV156:CY156"/>
    <mergeCell ref="DA156:DD156"/>
    <mergeCell ref="DE156:DH156"/>
    <mergeCell ref="DJ156:DM156"/>
    <mergeCell ref="CD156:CG156"/>
    <mergeCell ref="CI156:CL156"/>
    <mergeCell ref="CM156:CP156"/>
    <mergeCell ref="CR156:CU156"/>
    <mergeCell ref="BL156:BO156"/>
    <mergeCell ref="BQ156:BT156"/>
    <mergeCell ref="BU156:BX156"/>
    <mergeCell ref="BZ156:CC156"/>
    <mergeCell ref="AT156:AW156"/>
    <mergeCell ref="AY156:BB156"/>
    <mergeCell ref="BC156:BF156"/>
    <mergeCell ref="BH156:BK156"/>
    <mergeCell ref="AB156:AE156"/>
    <mergeCell ref="AG156:AJ156"/>
    <mergeCell ref="AK156:AN156"/>
    <mergeCell ref="AP156:AS156"/>
    <mergeCell ref="J156:M156"/>
    <mergeCell ref="O156:R156"/>
    <mergeCell ref="S156:V156"/>
    <mergeCell ref="X156:AA156"/>
    <mergeCell ref="IG108:II108"/>
    <mergeCell ref="IK108:IM108"/>
    <mergeCell ref="IP108:IR108"/>
    <mergeCell ref="IT108:IV108"/>
    <mergeCell ref="HO108:HQ108"/>
    <mergeCell ref="HS108:HU108"/>
    <mergeCell ref="HX108:HZ108"/>
    <mergeCell ref="IB108:ID108"/>
    <mergeCell ref="GW108:GY108"/>
    <mergeCell ref="HA108:HC108"/>
    <mergeCell ref="HF108:HH108"/>
    <mergeCell ref="HJ108:HL108"/>
    <mergeCell ref="GE108:GG108"/>
    <mergeCell ref="GI108:GK108"/>
    <mergeCell ref="GN108:GP108"/>
    <mergeCell ref="GR108:GT108"/>
    <mergeCell ref="FM108:FO108"/>
    <mergeCell ref="FQ108:FS108"/>
    <mergeCell ref="FV108:FX108"/>
    <mergeCell ref="FZ108:GB108"/>
    <mergeCell ref="EU108:EW108"/>
    <mergeCell ref="EY108:FA108"/>
    <mergeCell ref="FD108:FF108"/>
    <mergeCell ref="FH108:FJ108"/>
    <mergeCell ref="EC108:EE108"/>
    <mergeCell ref="EG108:EI108"/>
    <mergeCell ref="EL108:EN108"/>
    <mergeCell ref="EP108:ER108"/>
    <mergeCell ref="DK108:DM108"/>
    <mergeCell ref="DO108:DQ108"/>
    <mergeCell ref="DT108:DV108"/>
    <mergeCell ref="DX108:DZ108"/>
    <mergeCell ref="CS108:CU108"/>
    <mergeCell ref="CW108:CY108"/>
    <mergeCell ref="DB108:DD108"/>
    <mergeCell ref="DF108:DH108"/>
    <mergeCell ref="CA108:CC108"/>
    <mergeCell ref="CE108:CG108"/>
    <mergeCell ref="CJ108:CL108"/>
    <mergeCell ref="CN108:CP108"/>
    <mergeCell ref="BI108:BK108"/>
    <mergeCell ref="BM108:BO108"/>
    <mergeCell ref="BR108:BT108"/>
    <mergeCell ref="BV108:BX108"/>
    <mergeCell ref="AQ108:AS108"/>
    <mergeCell ref="AU108:AW108"/>
    <mergeCell ref="AZ108:BB108"/>
    <mergeCell ref="BD108:BF108"/>
    <mergeCell ref="IJ101:IM101"/>
    <mergeCell ref="IO101:IR101"/>
    <mergeCell ref="IS101:IV101"/>
    <mergeCell ref="K108:M108"/>
    <mergeCell ref="P108:R108"/>
    <mergeCell ref="T108:V108"/>
    <mergeCell ref="Y108:AA108"/>
    <mergeCell ref="AC108:AE108"/>
    <mergeCell ref="AH108:AJ108"/>
    <mergeCell ref="AL108:AN108"/>
    <mergeCell ref="HR101:HU101"/>
    <mergeCell ref="HW101:HZ101"/>
    <mergeCell ref="IA101:ID101"/>
    <mergeCell ref="IF101:II101"/>
    <mergeCell ref="GZ101:HC101"/>
    <mergeCell ref="HE101:HH101"/>
    <mergeCell ref="HI101:HL101"/>
    <mergeCell ref="HN101:HQ101"/>
    <mergeCell ref="GH101:GK101"/>
    <mergeCell ref="GM101:GP101"/>
    <mergeCell ref="GQ101:GT101"/>
    <mergeCell ref="GV101:GY101"/>
    <mergeCell ref="FP101:FS101"/>
    <mergeCell ref="FU101:FX101"/>
    <mergeCell ref="FY101:GB101"/>
    <mergeCell ref="GD101:GG101"/>
    <mergeCell ref="EX101:FA101"/>
    <mergeCell ref="FC101:FF101"/>
    <mergeCell ref="FG101:FJ101"/>
    <mergeCell ref="FL101:FO101"/>
    <mergeCell ref="EF101:EI101"/>
    <mergeCell ref="EK101:EN101"/>
    <mergeCell ref="EO101:ER101"/>
    <mergeCell ref="ET101:EW101"/>
    <mergeCell ref="DN101:DQ101"/>
    <mergeCell ref="DS101:DV101"/>
    <mergeCell ref="DW101:DZ101"/>
    <mergeCell ref="EB101:EE101"/>
    <mergeCell ref="CV101:CY101"/>
    <mergeCell ref="DA101:DD101"/>
    <mergeCell ref="DE101:DH101"/>
    <mergeCell ref="DJ101:DM101"/>
    <mergeCell ref="CD101:CG101"/>
    <mergeCell ref="CI101:CL101"/>
    <mergeCell ref="CM101:CP101"/>
    <mergeCell ref="CR101:CU101"/>
    <mergeCell ref="BL101:BO101"/>
    <mergeCell ref="BQ101:BT101"/>
    <mergeCell ref="BU101:BX101"/>
    <mergeCell ref="BZ101:CC101"/>
    <mergeCell ref="AT101:AW101"/>
    <mergeCell ref="AY101:BB101"/>
    <mergeCell ref="BC101:BF101"/>
    <mergeCell ref="BH101:BK101"/>
    <mergeCell ref="AB101:AE101"/>
    <mergeCell ref="AG101:AJ101"/>
    <mergeCell ref="AK101:AN101"/>
    <mergeCell ref="AP101:AS101"/>
    <mergeCell ref="J101:M101"/>
    <mergeCell ref="O101:R101"/>
    <mergeCell ref="S101:V101"/>
    <mergeCell ref="X101:AA101"/>
    <mergeCell ref="IG97:II97"/>
    <mergeCell ref="IK97:IM97"/>
    <mergeCell ref="IP97:IR97"/>
    <mergeCell ref="IT97:IV97"/>
    <mergeCell ref="HO97:HQ97"/>
    <mergeCell ref="HS97:HU97"/>
    <mergeCell ref="HX97:HZ97"/>
    <mergeCell ref="IB97:ID97"/>
    <mergeCell ref="GW97:GY97"/>
    <mergeCell ref="HA97:HC97"/>
    <mergeCell ref="HF97:HH97"/>
    <mergeCell ref="HJ97:HL97"/>
    <mergeCell ref="GE97:GG97"/>
    <mergeCell ref="GI97:GK97"/>
    <mergeCell ref="GN97:GP97"/>
    <mergeCell ref="GR97:GT97"/>
    <mergeCell ref="FM97:FO97"/>
    <mergeCell ref="FQ97:FS97"/>
    <mergeCell ref="FV97:FX97"/>
    <mergeCell ref="FZ97:GB97"/>
    <mergeCell ref="EU97:EW97"/>
    <mergeCell ref="EY97:FA97"/>
    <mergeCell ref="FD97:FF97"/>
    <mergeCell ref="FH97:FJ97"/>
    <mergeCell ref="EC97:EE97"/>
    <mergeCell ref="EG97:EI97"/>
    <mergeCell ref="EL97:EN97"/>
    <mergeCell ref="EP97:ER97"/>
    <mergeCell ref="DK97:DM97"/>
    <mergeCell ref="DO97:DQ97"/>
    <mergeCell ref="DT97:DV97"/>
    <mergeCell ref="DX97:DZ97"/>
    <mergeCell ref="CS97:CU97"/>
    <mergeCell ref="CW97:CY97"/>
    <mergeCell ref="DB97:DD97"/>
    <mergeCell ref="DF97:DH97"/>
    <mergeCell ref="CA97:CC97"/>
    <mergeCell ref="CE97:CG97"/>
    <mergeCell ref="CJ97:CL97"/>
    <mergeCell ref="CN97:CP97"/>
    <mergeCell ref="BI97:BK97"/>
    <mergeCell ref="BM97:BO97"/>
    <mergeCell ref="BR97:BT97"/>
    <mergeCell ref="BV97:BX97"/>
    <mergeCell ref="AQ97:AS97"/>
    <mergeCell ref="AU97:AW97"/>
    <mergeCell ref="AZ97:BB97"/>
    <mergeCell ref="BD97:BF97"/>
    <mergeCell ref="IJ90:IM90"/>
    <mergeCell ref="IO90:IR90"/>
    <mergeCell ref="IS90:IV90"/>
    <mergeCell ref="K97:M97"/>
    <mergeCell ref="P97:R97"/>
    <mergeCell ref="T97:V97"/>
    <mergeCell ref="Y97:AA97"/>
    <mergeCell ref="AC97:AE97"/>
    <mergeCell ref="AH97:AJ97"/>
    <mergeCell ref="AL97:AN97"/>
    <mergeCell ref="HR90:HU90"/>
    <mergeCell ref="HW90:HZ90"/>
    <mergeCell ref="IA90:ID90"/>
    <mergeCell ref="IF90:II90"/>
    <mergeCell ref="GZ90:HC90"/>
    <mergeCell ref="HE90:HH90"/>
    <mergeCell ref="HI90:HL90"/>
    <mergeCell ref="HN90:HQ90"/>
    <mergeCell ref="GH90:GK90"/>
    <mergeCell ref="GM90:GP90"/>
    <mergeCell ref="GQ90:GT90"/>
    <mergeCell ref="GV90:GY90"/>
    <mergeCell ref="FP90:FS90"/>
    <mergeCell ref="FU90:FX90"/>
    <mergeCell ref="FY90:GB90"/>
    <mergeCell ref="GD90:GG90"/>
    <mergeCell ref="EX90:FA90"/>
    <mergeCell ref="FC90:FF90"/>
    <mergeCell ref="FG90:FJ90"/>
    <mergeCell ref="FL90:FO90"/>
    <mergeCell ref="EF90:EI90"/>
    <mergeCell ref="EK90:EN90"/>
    <mergeCell ref="EO90:ER90"/>
    <mergeCell ref="ET90:EW90"/>
    <mergeCell ref="DN90:DQ90"/>
    <mergeCell ref="DS90:DV90"/>
    <mergeCell ref="DW90:DZ90"/>
    <mergeCell ref="EB90:EE90"/>
    <mergeCell ref="CV90:CY90"/>
    <mergeCell ref="DA90:DD90"/>
    <mergeCell ref="DE90:DH90"/>
    <mergeCell ref="DJ90:DM90"/>
    <mergeCell ref="CD90:CG90"/>
    <mergeCell ref="CI90:CL90"/>
    <mergeCell ref="CM90:CP90"/>
    <mergeCell ref="CR90:CU90"/>
    <mergeCell ref="BL90:BO90"/>
    <mergeCell ref="BQ90:BT90"/>
    <mergeCell ref="BU90:BX90"/>
    <mergeCell ref="BZ90:CC90"/>
    <mergeCell ref="AT90:AW90"/>
    <mergeCell ref="AY90:BB90"/>
    <mergeCell ref="BC90:BF90"/>
    <mergeCell ref="BH90:BK90"/>
    <mergeCell ref="AB90:AE90"/>
    <mergeCell ref="AG90:AJ90"/>
    <mergeCell ref="AK90:AN90"/>
    <mergeCell ref="AP90:AS90"/>
    <mergeCell ref="J90:M90"/>
    <mergeCell ref="O90:R90"/>
    <mergeCell ref="S90:V90"/>
    <mergeCell ref="X90:AA90"/>
    <mergeCell ref="A13:D13"/>
    <mergeCell ref="F13:I13"/>
    <mergeCell ref="B20:D20"/>
    <mergeCell ref="G20:I20"/>
    <mergeCell ref="A24:D24"/>
    <mergeCell ref="F24:I24"/>
    <mergeCell ref="B31:D31"/>
    <mergeCell ref="G31:I31"/>
    <mergeCell ref="A35:D35"/>
    <mergeCell ref="F35:I35"/>
    <mergeCell ref="B42:D42"/>
    <mergeCell ref="G42:I42"/>
    <mergeCell ref="A46:D46"/>
    <mergeCell ref="F46:I46"/>
    <mergeCell ref="B53:D53"/>
    <mergeCell ref="G53:I53"/>
    <mergeCell ref="A57:D57"/>
    <mergeCell ref="F57:I57"/>
    <mergeCell ref="B64:D64"/>
    <mergeCell ref="G64:I64"/>
    <mergeCell ref="A68:D68"/>
    <mergeCell ref="F68:I68"/>
    <mergeCell ref="B75:D75"/>
    <mergeCell ref="G75:I75"/>
    <mergeCell ref="A79:D79"/>
    <mergeCell ref="F79:I79"/>
    <mergeCell ref="B86:D86"/>
    <mergeCell ref="G86:I86"/>
    <mergeCell ref="A90:D90"/>
    <mergeCell ref="F90:I90"/>
    <mergeCell ref="B97:D97"/>
    <mergeCell ref="G97:I97"/>
    <mergeCell ref="A101:D101"/>
    <mergeCell ref="F101:I101"/>
    <mergeCell ref="B108:D108"/>
    <mergeCell ref="G108:I108"/>
    <mergeCell ref="A112:D112"/>
    <mergeCell ref="F112:I112"/>
    <mergeCell ref="B119:D119"/>
    <mergeCell ref="G119:I119"/>
    <mergeCell ref="A123:D123"/>
    <mergeCell ref="F123:I123"/>
    <mergeCell ref="B130:D130"/>
    <mergeCell ref="G130:I130"/>
    <mergeCell ref="A156:D156"/>
    <mergeCell ref="F156:I156"/>
    <mergeCell ref="B164:D164"/>
    <mergeCell ref="G164:I164"/>
    <mergeCell ref="A168:D168"/>
    <mergeCell ref="F168:I168"/>
    <mergeCell ref="B176:D176"/>
    <mergeCell ref="G176:I176"/>
    <mergeCell ref="A237:D237"/>
    <mergeCell ref="F237:I237"/>
    <mergeCell ref="B244:D244"/>
    <mergeCell ref="G244:I244"/>
  </mergeCells>
  <conditionalFormatting sqref="L179:Y204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  <rowBreaks count="1" manualBreakCount="1">
    <brk id="1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view="pageBreakPreview" zoomScale="85" zoomScaleNormal="85" zoomScaleSheetLayoutView="85" workbookViewId="0" topLeftCell="A1">
      <selection activeCell="A6" sqref="A6:G15"/>
    </sheetView>
  </sheetViews>
  <sheetFormatPr defaultColWidth="9.140625" defaultRowHeight="12.75"/>
  <cols>
    <col min="1" max="1" width="10.8515625" style="1" customWidth="1"/>
    <col min="2" max="2" width="24.00390625" style="2" customWidth="1"/>
    <col min="3" max="6" width="9.00390625" style="2" customWidth="1"/>
    <col min="7" max="7" width="17.00390625" style="2" customWidth="1"/>
    <col min="8" max="8" width="9.140625" style="2" hidden="1" customWidth="1"/>
    <col min="9" max="11" width="9.140625" style="1" customWidth="1"/>
    <col min="12" max="19" width="10.57421875" style="1" bestFit="1" customWidth="1"/>
    <col min="20" max="20" width="10.421875" style="1" bestFit="1" customWidth="1"/>
    <col min="21" max="24" width="10.57421875" style="1" bestFit="1" customWidth="1"/>
    <col min="25" max="16384" width="9.140625" style="1" customWidth="1"/>
  </cols>
  <sheetData>
    <row r="1" spans="1:8" s="253" customFormat="1" ht="33" customHeight="1">
      <c r="A1" s="290" t="s">
        <v>284</v>
      </c>
      <c r="B1" s="291"/>
      <c r="C1" s="291"/>
      <c r="D1" s="291"/>
      <c r="E1" s="291"/>
      <c r="F1" s="291"/>
      <c r="G1" s="291"/>
      <c r="H1" s="252"/>
    </row>
    <row r="2" spans="1:8" s="255" customFormat="1" ht="42.75" customHeight="1">
      <c r="A2" s="292" t="s">
        <v>331</v>
      </c>
      <c r="B2" s="293"/>
      <c r="C2" s="293"/>
      <c r="D2" s="293"/>
      <c r="E2" s="293"/>
      <c r="F2" s="293"/>
      <c r="G2" s="293"/>
      <c r="H2" s="293"/>
    </row>
    <row r="3" spans="1:8" s="255" customFormat="1" ht="37.5" customHeight="1">
      <c r="A3" s="292" t="s">
        <v>220</v>
      </c>
      <c r="B3" s="293"/>
      <c r="C3" s="293"/>
      <c r="D3" s="293"/>
      <c r="E3" s="293"/>
      <c r="F3" s="293"/>
      <c r="G3" s="293"/>
      <c r="H3" s="293"/>
    </row>
    <row r="4" spans="1:8" s="255" customFormat="1" ht="18" customHeight="1">
      <c r="A4" s="245"/>
      <c r="B4" s="254"/>
      <c r="C4" s="254"/>
      <c r="D4" s="254"/>
      <c r="E4" s="254"/>
      <c r="F4" s="254"/>
      <c r="G4" s="254"/>
      <c r="H4" s="254"/>
    </row>
    <row r="5" spans="1:8" s="256" customFormat="1" ht="28.5" customHeight="1">
      <c r="A5" s="294" t="s">
        <v>120</v>
      </c>
      <c r="B5" s="295"/>
      <c r="C5" s="295"/>
      <c r="D5" s="295"/>
      <c r="E5" s="295"/>
      <c r="F5" s="295"/>
      <c r="G5" s="295"/>
      <c r="H5" s="12"/>
    </row>
    <row r="6" spans="1:7" s="255" customFormat="1" ht="24.75" customHeight="1">
      <c r="A6" s="47" t="s">
        <v>42</v>
      </c>
      <c r="B6" s="10" t="s">
        <v>9</v>
      </c>
      <c r="C6" s="10" t="s">
        <v>10</v>
      </c>
      <c r="D6" s="10" t="s">
        <v>11</v>
      </c>
      <c r="E6" s="10" t="s">
        <v>115</v>
      </c>
      <c r="F6" s="10" t="s">
        <v>12</v>
      </c>
      <c r="G6" s="10" t="s">
        <v>13</v>
      </c>
    </row>
    <row r="7" spans="1:7" s="255" customFormat="1" ht="24.75" customHeight="1">
      <c r="A7" s="48">
        <v>1</v>
      </c>
      <c r="B7" s="11" t="s">
        <v>175</v>
      </c>
      <c r="C7" s="8">
        <f>'team results'!D41</f>
        <v>21</v>
      </c>
      <c r="D7" s="8">
        <f>'team results'!D35</f>
        <v>13</v>
      </c>
      <c r="E7" s="8">
        <f>'team results'!D40</f>
        <v>0</v>
      </c>
      <c r="F7" s="8">
        <f>'team results'!D39</f>
        <v>8</v>
      </c>
      <c r="G7" s="8">
        <f>'team results'!D30</f>
        <v>63</v>
      </c>
    </row>
    <row r="8" spans="1:7" s="255" customFormat="1" ht="24.75" customHeight="1">
      <c r="A8" s="48">
        <v>2</v>
      </c>
      <c r="B8" s="11" t="s">
        <v>187</v>
      </c>
      <c r="C8" s="8">
        <f>'team results'!M41</f>
        <v>21</v>
      </c>
      <c r="D8" s="8">
        <f>'team results'!M35</f>
        <v>11</v>
      </c>
      <c r="E8" s="8">
        <f>'team results'!M40</f>
        <v>1</v>
      </c>
      <c r="F8" s="8">
        <f>'team results'!M39</f>
        <v>9</v>
      </c>
      <c r="G8" s="8">
        <f>'team results'!M30</f>
        <v>62.5</v>
      </c>
    </row>
    <row r="9" spans="1:7" s="255" customFormat="1" ht="24.75" customHeight="1">
      <c r="A9" s="48">
        <v>3</v>
      </c>
      <c r="B9" s="11" t="s">
        <v>185</v>
      </c>
      <c r="C9" s="8">
        <f>'team results'!L41</f>
        <v>21</v>
      </c>
      <c r="D9" s="8">
        <f>'team results'!L35</f>
        <v>12</v>
      </c>
      <c r="E9" s="8">
        <f>'team results'!L40</f>
        <v>0</v>
      </c>
      <c r="F9" s="8">
        <f>'team results'!L39</f>
        <v>9</v>
      </c>
      <c r="G9" s="8">
        <f>'team results'!L30</f>
        <v>62</v>
      </c>
    </row>
    <row r="10" spans="1:7" s="255" customFormat="1" ht="24.75" customHeight="1">
      <c r="A10" s="48">
        <v>4</v>
      </c>
      <c r="B10" s="11" t="s">
        <v>189</v>
      </c>
      <c r="C10" s="8">
        <f>'team results'!F41</f>
        <v>22</v>
      </c>
      <c r="D10" s="8">
        <f>'team results'!F35</f>
        <v>13</v>
      </c>
      <c r="E10" s="8">
        <f>'team results'!F40</f>
        <v>0</v>
      </c>
      <c r="F10" s="8">
        <f>'team results'!F39</f>
        <v>9</v>
      </c>
      <c r="G10" s="8">
        <f>'team results'!F30</f>
        <v>59</v>
      </c>
    </row>
    <row r="11" spans="1:7" s="255" customFormat="1" ht="24.75" customHeight="1">
      <c r="A11" s="48">
        <v>5</v>
      </c>
      <c r="B11" s="11" t="s">
        <v>46</v>
      </c>
      <c r="C11" s="8">
        <f>'team results'!C41</f>
        <v>21</v>
      </c>
      <c r="D11" s="8">
        <f>'team results'!C35</f>
        <v>12</v>
      </c>
      <c r="E11" s="8">
        <f>'team results'!C40</f>
        <v>0</v>
      </c>
      <c r="F11" s="8">
        <f>'team results'!C39</f>
        <v>9</v>
      </c>
      <c r="G11" s="8">
        <f>'team results'!C30</f>
        <v>57</v>
      </c>
    </row>
    <row r="12" spans="1:7" s="255" customFormat="1" ht="24.75" customHeight="1">
      <c r="A12" s="48">
        <v>6</v>
      </c>
      <c r="B12" s="11" t="s">
        <v>222</v>
      </c>
      <c r="C12" s="8">
        <f>'team results'!H41</f>
        <v>22</v>
      </c>
      <c r="D12" s="8">
        <f>'team results'!H35</f>
        <v>11</v>
      </c>
      <c r="E12" s="8">
        <f>'team results'!H40</f>
        <v>1</v>
      </c>
      <c r="F12" s="8">
        <f>'team results'!H39</f>
        <v>10</v>
      </c>
      <c r="G12" s="8">
        <f>'team results'!H30</f>
        <v>56.5</v>
      </c>
    </row>
    <row r="13" spans="1:7" s="255" customFormat="1" ht="24.75" customHeight="1">
      <c r="A13" s="48">
        <v>7</v>
      </c>
      <c r="B13" s="11" t="s">
        <v>186</v>
      </c>
      <c r="C13" s="8">
        <f>'team results'!E41</f>
        <v>22</v>
      </c>
      <c r="D13" s="8">
        <f>'team results'!E35</f>
        <v>11</v>
      </c>
      <c r="E13" s="8">
        <f>'team results'!E40</f>
        <v>1</v>
      </c>
      <c r="F13" s="8">
        <f>'team results'!E39</f>
        <v>10</v>
      </c>
      <c r="G13" s="8">
        <f>'team results'!E30</f>
        <v>49.5</v>
      </c>
    </row>
    <row r="14" spans="1:7" s="255" customFormat="1" ht="24.75" customHeight="1">
      <c r="A14" s="48">
        <v>8</v>
      </c>
      <c r="B14" s="11" t="s">
        <v>176</v>
      </c>
      <c r="C14" s="8">
        <f>'team results'!N41</f>
        <v>20</v>
      </c>
      <c r="D14" s="8">
        <f>'team results'!N35</f>
        <v>8</v>
      </c>
      <c r="E14" s="8">
        <f>'team results'!N40</f>
        <v>0</v>
      </c>
      <c r="F14" s="8">
        <f>'team results'!N39</f>
        <v>12</v>
      </c>
      <c r="G14" s="8">
        <f>'team results'!N30</f>
        <v>38</v>
      </c>
    </row>
    <row r="15" spans="1:7" s="255" customFormat="1" ht="24.75" customHeight="1">
      <c r="A15" s="48">
        <v>9</v>
      </c>
      <c r="B15" s="11" t="s">
        <v>188</v>
      </c>
      <c r="C15" s="8">
        <f>'team results'!O41</f>
        <v>20</v>
      </c>
      <c r="D15" s="8">
        <f>'team results'!O35</f>
        <v>4</v>
      </c>
      <c r="E15" s="8">
        <f>'team results'!O40</f>
        <v>1</v>
      </c>
      <c r="F15" s="8">
        <f>'team results'!O39</f>
        <v>15</v>
      </c>
      <c r="G15" s="8">
        <f>'team results'!O30</f>
        <v>33.5</v>
      </c>
    </row>
    <row r="16" s="255" customFormat="1" ht="24.75" customHeight="1">
      <c r="A16" s="48" t="s">
        <v>167</v>
      </c>
    </row>
    <row r="17" spans="1:7" s="255" customFormat="1" ht="24.75" customHeight="1">
      <c r="A17" s="48" t="s">
        <v>167</v>
      </c>
      <c r="B17" s="11"/>
      <c r="C17" s="8"/>
      <c r="D17" s="8"/>
      <c r="E17" s="8"/>
      <c r="F17" s="8"/>
      <c r="G17" s="8"/>
    </row>
    <row r="18" spans="1:7" s="255" customFormat="1" ht="24.75" customHeight="1" hidden="1">
      <c r="A18" s="48">
        <v>12</v>
      </c>
      <c r="B18" s="11" t="s">
        <v>192</v>
      </c>
      <c r="C18" s="8"/>
      <c r="D18" s="8"/>
      <c r="E18" s="8"/>
      <c r="F18" s="8"/>
      <c r="G18" s="8"/>
    </row>
    <row r="19" spans="1:8" s="257" customFormat="1" ht="12.75">
      <c r="A19" s="257" t="s">
        <v>167</v>
      </c>
      <c r="B19" s="258"/>
      <c r="C19" s="258"/>
      <c r="D19" s="258"/>
      <c r="E19" s="258"/>
      <c r="F19" s="258"/>
      <c r="G19" s="258"/>
      <c r="H19" s="258"/>
    </row>
    <row r="20" spans="2:8" s="257" customFormat="1" ht="12.75">
      <c r="B20" s="258"/>
      <c r="C20" s="258"/>
      <c r="D20" s="258"/>
      <c r="E20" s="258"/>
      <c r="F20" s="258"/>
      <c r="G20" s="258"/>
      <c r="H20" s="258"/>
    </row>
    <row r="21" spans="1:8" s="257" customFormat="1" ht="12.75">
      <c r="A21" s="75" t="s">
        <v>190</v>
      </c>
      <c r="B21" s="61"/>
      <c r="C21" s="61"/>
      <c r="D21" s="61"/>
      <c r="E21" s="61"/>
      <c r="F21" s="61"/>
      <c r="G21" s="61"/>
      <c r="H21" s="258"/>
    </row>
    <row r="22" spans="1:8" s="257" customFormat="1" ht="12.75">
      <c r="A22" s="259"/>
      <c r="B22" s="260"/>
      <c r="C22" s="61"/>
      <c r="D22" s="61"/>
      <c r="E22" s="61"/>
      <c r="F22" s="61"/>
      <c r="G22" s="61"/>
      <c r="H22" s="258"/>
    </row>
    <row r="23" spans="1:8" s="257" customFormat="1" ht="12.75">
      <c r="A23" s="259"/>
      <c r="B23" s="260"/>
      <c r="C23" s="61"/>
      <c r="D23" s="61"/>
      <c r="E23" s="61"/>
      <c r="F23" s="61"/>
      <c r="G23" s="61"/>
      <c r="H23" s="258"/>
    </row>
    <row r="24" spans="2:8" s="257" customFormat="1" ht="12.75">
      <c r="B24" s="61"/>
      <c r="C24" s="61"/>
      <c r="D24" s="61"/>
      <c r="E24" s="61"/>
      <c r="F24" s="61"/>
      <c r="G24" s="61"/>
      <c r="H24" s="258"/>
    </row>
    <row r="25" spans="2:8" s="257" customFormat="1" ht="12.75">
      <c r="B25" s="61"/>
      <c r="C25" s="61"/>
      <c r="D25" s="61"/>
      <c r="E25" s="61"/>
      <c r="F25" s="61"/>
      <c r="G25" s="61"/>
      <c r="H25" s="258"/>
    </row>
    <row r="26" spans="2:8" s="257" customFormat="1" ht="12.75">
      <c r="B26" s="258"/>
      <c r="C26" s="61"/>
      <c r="D26" s="61"/>
      <c r="E26" s="61"/>
      <c r="F26" s="61"/>
      <c r="G26" s="61"/>
      <c r="H26" s="258"/>
    </row>
    <row r="27" spans="2:8" s="257" customFormat="1" ht="12.75">
      <c r="B27" s="61"/>
      <c r="C27" s="61"/>
      <c r="D27" s="61"/>
      <c r="E27" s="61"/>
      <c r="F27" s="61"/>
      <c r="G27" s="61"/>
      <c r="H27" s="258"/>
    </row>
    <row r="28" spans="1:8" s="257" customFormat="1" ht="12.75">
      <c r="A28" s="92"/>
      <c r="B28" s="61"/>
      <c r="C28" s="61"/>
      <c r="D28" s="61"/>
      <c r="E28" s="61"/>
      <c r="F28" s="61"/>
      <c r="G28" s="61"/>
      <c r="H28" s="258"/>
    </row>
    <row r="29" spans="1:2" ht="12.75">
      <c r="A29" s="91"/>
      <c r="B29" s="61"/>
    </row>
    <row r="30" ht="12.75">
      <c r="A30" s="75"/>
    </row>
    <row r="32" ht="12.75">
      <c r="A32" s="75"/>
    </row>
    <row r="33" ht="12.75">
      <c r="A33" s="75"/>
    </row>
    <row r="38" ht="23.25">
      <c r="B38" s="3"/>
    </row>
    <row r="39" ht="15.75">
      <c r="B39" s="5"/>
    </row>
    <row r="40" ht="12.75">
      <c r="B40" s="4"/>
    </row>
    <row r="41" ht="15.75">
      <c r="B41" s="5"/>
    </row>
    <row r="42" ht="12.75">
      <c r="B42" s="4"/>
    </row>
    <row r="44" ht="12.75">
      <c r="B44" s="4"/>
    </row>
    <row r="45" ht="12.75">
      <c r="B45" s="4"/>
    </row>
  </sheetData>
  <mergeCells count="4">
    <mergeCell ref="A1:G1"/>
    <mergeCell ref="A2:H2"/>
    <mergeCell ref="A5:G5"/>
    <mergeCell ref="A3:H3"/>
  </mergeCells>
  <hyperlinks>
    <hyperlink ref="A5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9"/>
  <sheetViews>
    <sheetView zoomScale="85" zoomScaleNormal="85" workbookViewId="0" topLeftCell="A22">
      <selection activeCell="E38" sqref="E38"/>
    </sheetView>
  </sheetViews>
  <sheetFormatPr defaultColWidth="9.140625" defaultRowHeight="12.75" zeroHeight="1"/>
  <cols>
    <col min="1" max="1" width="24.421875" style="7" customWidth="1"/>
    <col min="2" max="2" width="14.57421875" style="13" customWidth="1"/>
    <col min="3" max="3" width="11.28125" style="13" customWidth="1"/>
    <col min="4" max="4" width="9.57421875" style="13" customWidth="1"/>
    <col min="5" max="5" width="18.28125" style="13" customWidth="1"/>
    <col min="6" max="6" width="19.00390625" style="13" customWidth="1"/>
    <col min="7" max="7" width="12.28125" style="13" customWidth="1"/>
    <col min="8" max="8" width="15.00390625" style="13" customWidth="1"/>
    <col min="9" max="9" width="13.57421875" style="13" customWidth="1"/>
    <col min="10" max="10" width="9.140625" style="13" customWidth="1"/>
    <col min="11" max="11" width="7.421875" style="13" customWidth="1"/>
    <col min="12" max="12" width="15.00390625" style="13" customWidth="1"/>
    <col min="13" max="15" width="9.140625" style="13" customWidth="1"/>
    <col min="17" max="17" width="15.421875" style="0" customWidth="1"/>
  </cols>
  <sheetData>
    <row r="1" spans="1:15" ht="18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s="37" customFormat="1" ht="166.5">
      <c r="A2" s="40" t="s">
        <v>26</v>
      </c>
      <c r="B2" s="41" t="s">
        <v>27</v>
      </c>
      <c r="C2" s="41" t="s">
        <v>46</v>
      </c>
      <c r="D2" s="41" t="s">
        <v>1</v>
      </c>
      <c r="E2" s="41" t="s">
        <v>39</v>
      </c>
      <c r="F2" s="41" t="s">
        <v>40</v>
      </c>
      <c r="G2" s="209" t="s">
        <v>4</v>
      </c>
      <c r="H2" s="41" t="s">
        <v>222</v>
      </c>
      <c r="I2" s="209" t="s">
        <v>47</v>
      </c>
      <c r="J2" s="209" t="s">
        <v>3</v>
      </c>
      <c r="K2" s="209" t="s">
        <v>2</v>
      </c>
      <c r="L2" s="41" t="s">
        <v>0</v>
      </c>
      <c r="M2" s="41" t="s">
        <v>5</v>
      </c>
      <c r="N2" s="41" t="s">
        <v>7</v>
      </c>
      <c r="O2" s="41" t="s">
        <v>6</v>
      </c>
      <c r="P2" s="65" t="s">
        <v>43</v>
      </c>
      <c r="Q2" s="216" t="s">
        <v>184</v>
      </c>
    </row>
    <row r="3" spans="1:17" ht="19.5" customHeight="1">
      <c r="A3" s="72">
        <v>42984</v>
      </c>
      <c r="B3" s="21">
        <v>1</v>
      </c>
      <c r="C3" s="210">
        <f>fixtures!B14</f>
        <v>4</v>
      </c>
      <c r="D3" s="210">
        <f>fixtures!C16</f>
        <v>2</v>
      </c>
      <c r="E3" s="210">
        <f>fixtures!B15</f>
        <v>0</v>
      </c>
      <c r="F3" s="210">
        <f>fixtures!C15</f>
        <v>5</v>
      </c>
      <c r="G3" s="210" t="s">
        <v>167</v>
      </c>
      <c r="H3" s="210">
        <f>fixtures!C14</f>
        <v>1</v>
      </c>
      <c r="I3" s="210" t="s">
        <v>167</v>
      </c>
      <c r="J3" s="210"/>
      <c r="K3" s="210" t="s">
        <v>167</v>
      </c>
      <c r="L3" s="210">
        <f>fixtures!B16</f>
        <v>3</v>
      </c>
      <c r="M3" s="210">
        <f>fixtures!B17</f>
        <v>3</v>
      </c>
      <c r="N3" s="210" t="str">
        <f>fixtures!B18</f>
        <v>X</v>
      </c>
      <c r="O3" s="210">
        <f>fixtures!C17</f>
        <v>2</v>
      </c>
      <c r="P3" s="64">
        <f aca="true" t="shared" si="0" ref="P3:P28">SUM(C3:O3)</f>
        <v>20</v>
      </c>
      <c r="Q3" s="67">
        <v>1</v>
      </c>
    </row>
    <row r="4" spans="1:17" ht="19.5" customHeight="1">
      <c r="A4" s="72">
        <v>42626</v>
      </c>
      <c r="B4" s="21">
        <v>2</v>
      </c>
      <c r="C4" s="210" t="str">
        <f>fixtures!G18</f>
        <v>X</v>
      </c>
      <c r="D4" s="210">
        <f>fixtures!G17</f>
        <v>1</v>
      </c>
      <c r="E4" s="210">
        <f>fixtures!H14</f>
        <v>2</v>
      </c>
      <c r="F4" s="210">
        <f>fixtures!G15</f>
        <v>1</v>
      </c>
      <c r="G4" s="210" t="s">
        <v>167</v>
      </c>
      <c r="H4" s="210">
        <f>fixtures!G14</f>
        <v>3</v>
      </c>
      <c r="I4" s="210" t="s">
        <v>167</v>
      </c>
      <c r="J4" s="210"/>
      <c r="K4" s="210" t="s">
        <v>167</v>
      </c>
      <c r="L4" s="210">
        <f>fixtures!H16</f>
        <v>5</v>
      </c>
      <c r="M4" s="210">
        <f>fixtures!H15</f>
        <v>4</v>
      </c>
      <c r="N4" s="210">
        <f>fixtures!H17</f>
        <v>4</v>
      </c>
      <c r="O4" s="210">
        <f>fixtures!G16</f>
        <v>0</v>
      </c>
      <c r="P4" s="64">
        <f t="shared" si="0"/>
        <v>20</v>
      </c>
      <c r="Q4" s="67">
        <v>2</v>
      </c>
    </row>
    <row r="5" spans="1:17" ht="19.5" customHeight="1">
      <c r="A5" s="72">
        <v>42633</v>
      </c>
      <c r="B5" s="21">
        <v>3</v>
      </c>
      <c r="C5" s="210">
        <f>fixtures!B28</f>
        <v>3</v>
      </c>
      <c r="D5" s="210">
        <f>fixtures!C28</f>
        <v>2</v>
      </c>
      <c r="E5" s="210">
        <f>fixtures!B25</f>
        <v>2</v>
      </c>
      <c r="F5" s="210">
        <f>fixtures!C26</f>
        <v>1</v>
      </c>
      <c r="G5" s="210" t="s">
        <v>167</v>
      </c>
      <c r="H5" s="210">
        <f>fixtures!C27</f>
        <v>2.5</v>
      </c>
      <c r="I5" s="210" t="s">
        <v>167</v>
      </c>
      <c r="J5" s="210"/>
      <c r="K5" s="210" t="s">
        <v>167</v>
      </c>
      <c r="L5" s="210" t="str">
        <f>fixtures!B29</f>
        <v>X</v>
      </c>
      <c r="M5" s="210">
        <f>fixtures!B27</f>
        <v>2.5</v>
      </c>
      <c r="N5" s="210">
        <f>fixtures!B26</f>
        <v>4</v>
      </c>
      <c r="O5" s="210">
        <f>fixtures!C25</f>
        <v>3</v>
      </c>
      <c r="P5" s="64">
        <f t="shared" si="0"/>
        <v>20</v>
      </c>
      <c r="Q5" s="67">
        <v>3</v>
      </c>
    </row>
    <row r="6" spans="1:17" ht="19.5" customHeight="1">
      <c r="A6" s="72">
        <v>43005</v>
      </c>
      <c r="B6" s="21">
        <v>4</v>
      </c>
      <c r="C6" s="210">
        <f>fixtures!H25</f>
        <v>4</v>
      </c>
      <c r="D6" s="210">
        <f>fixtures!G26</f>
        <v>3</v>
      </c>
      <c r="E6" s="210">
        <f>fixtures!H28</f>
        <v>0</v>
      </c>
      <c r="F6" s="210">
        <f>fixtures!G27</f>
        <v>5</v>
      </c>
      <c r="G6" s="210" t="s">
        <v>167</v>
      </c>
      <c r="H6" s="210">
        <f>fixtures!H27</f>
        <v>0</v>
      </c>
      <c r="I6" s="210" t="s">
        <v>167</v>
      </c>
      <c r="J6" s="210"/>
      <c r="K6" s="210" t="s">
        <v>167</v>
      </c>
      <c r="L6" s="210">
        <f>fixtures!G28</f>
        <v>5</v>
      </c>
      <c r="M6" s="210" t="str">
        <f>fixtures!G29</f>
        <v>X</v>
      </c>
      <c r="N6" s="210">
        <f>fixtures!G25</f>
        <v>1</v>
      </c>
      <c r="O6" s="210">
        <f>fixtures!H26</f>
        <v>2</v>
      </c>
      <c r="P6" s="64">
        <f t="shared" si="0"/>
        <v>20</v>
      </c>
      <c r="Q6" s="67">
        <v>4</v>
      </c>
    </row>
    <row r="7" spans="1:17" ht="19.5" customHeight="1">
      <c r="A7" s="72">
        <v>42647</v>
      </c>
      <c r="B7" s="21">
        <v>5</v>
      </c>
      <c r="C7" s="210">
        <f>fixtures!B36</f>
        <v>5</v>
      </c>
      <c r="D7" s="210">
        <f>fixtures!C38</f>
        <v>3</v>
      </c>
      <c r="E7" s="210">
        <f>fixtures!B37</f>
        <v>4</v>
      </c>
      <c r="F7" s="210">
        <f>fixtures!C39</f>
        <v>1</v>
      </c>
      <c r="G7" s="210" t="s">
        <v>167</v>
      </c>
      <c r="H7" s="210">
        <f>fixtures!B38</f>
        <v>2</v>
      </c>
      <c r="I7" s="210" t="s">
        <v>167</v>
      </c>
      <c r="J7" s="210"/>
      <c r="K7" s="210" t="s">
        <v>167</v>
      </c>
      <c r="L7" s="210">
        <f>fixtures!B39</f>
        <v>4</v>
      </c>
      <c r="M7" s="210">
        <f>fixtures!C36</f>
        <v>0</v>
      </c>
      <c r="N7" s="210">
        <f>fixtures!C37</f>
        <v>1</v>
      </c>
      <c r="O7" s="210" t="str">
        <f>fixtures!B40</f>
        <v>X</v>
      </c>
      <c r="P7" s="64">
        <f t="shared" si="0"/>
        <v>20</v>
      </c>
      <c r="Q7" s="67">
        <v>5</v>
      </c>
    </row>
    <row r="8" spans="1:17" ht="19.5" customHeight="1">
      <c r="A8" s="72">
        <v>42654</v>
      </c>
      <c r="B8" s="21">
        <v>6</v>
      </c>
      <c r="C8" s="210">
        <f>fixtures!H36</f>
        <v>4</v>
      </c>
      <c r="D8" s="210" t="str">
        <f>fixtures!G40</f>
        <v>X</v>
      </c>
      <c r="E8" s="210">
        <f>fixtures!G36</f>
        <v>1</v>
      </c>
      <c r="F8" s="210">
        <f>fixtures!H37</f>
        <v>3</v>
      </c>
      <c r="G8" s="210" t="s">
        <v>167</v>
      </c>
      <c r="H8" s="210">
        <f>fixtures!G38</f>
        <v>4</v>
      </c>
      <c r="I8" s="210" t="s">
        <v>167</v>
      </c>
      <c r="J8" s="210"/>
      <c r="K8" s="210" t="s">
        <v>167</v>
      </c>
      <c r="L8" s="210">
        <f>fixtures!H38</f>
        <v>1</v>
      </c>
      <c r="M8" s="210">
        <f>fixtures!H39</f>
        <v>4</v>
      </c>
      <c r="N8" s="210">
        <f>fixtures!G39</f>
        <v>1</v>
      </c>
      <c r="O8" s="210">
        <f>fixtures!G37</f>
        <v>2</v>
      </c>
      <c r="P8" s="64">
        <f t="shared" si="0"/>
        <v>20</v>
      </c>
      <c r="Q8" s="67">
        <v>6</v>
      </c>
    </row>
    <row r="9" spans="1:17" ht="19.5" customHeight="1">
      <c r="A9" s="72">
        <v>42661</v>
      </c>
      <c r="B9" s="21">
        <v>7</v>
      </c>
      <c r="C9" s="210">
        <f>fixtures!C49</f>
        <v>1</v>
      </c>
      <c r="D9" s="210">
        <f>fixtures!C47</f>
        <v>4</v>
      </c>
      <c r="E9" s="210">
        <f>fixtures!C48</f>
        <v>1</v>
      </c>
      <c r="F9" s="210">
        <f>fixtures!B47</f>
        <v>1</v>
      </c>
      <c r="G9" s="210" t="s">
        <v>167</v>
      </c>
      <c r="H9" s="210" t="str">
        <f>fixtures!B51</f>
        <v>X</v>
      </c>
      <c r="I9" s="210" t="s">
        <v>167</v>
      </c>
      <c r="J9" s="210"/>
      <c r="K9" s="210" t="s">
        <v>167</v>
      </c>
      <c r="L9" s="210">
        <f>fixtures!B49</f>
        <v>4</v>
      </c>
      <c r="M9" s="210">
        <f>fixtures!B48</f>
        <v>4</v>
      </c>
      <c r="N9" s="210">
        <f>fixtures!C50</f>
        <v>3</v>
      </c>
      <c r="O9" s="210">
        <f>fixtures!B50</f>
        <v>2</v>
      </c>
      <c r="P9" s="64">
        <f t="shared" si="0"/>
        <v>20</v>
      </c>
      <c r="Q9" s="67">
        <v>7</v>
      </c>
    </row>
    <row r="10" spans="1:17" ht="19.5" customHeight="1">
      <c r="A10" s="72">
        <v>42668</v>
      </c>
      <c r="B10" s="21">
        <v>8</v>
      </c>
      <c r="C10" s="210">
        <f>fixtures!H49</f>
        <v>1</v>
      </c>
      <c r="D10" s="210">
        <f>fixtures!G48</f>
        <v>3</v>
      </c>
      <c r="E10" s="210" t="str">
        <f>fixtures!G51</f>
        <v>X</v>
      </c>
      <c r="F10" s="210">
        <f>fixtures!G49</f>
        <v>4</v>
      </c>
      <c r="G10" s="210" t="s">
        <v>167</v>
      </c>
      <c r="H10" s="210">
        <f>fixtures!H47</f>
        <v>4</v>
      </c>
      <c r="I10" s="210" t="s">
        <v>167</v>
      </c>
      <c r="J10" s="210"/>
      <c r="K10" s="210" t="s">
        <v>167</v>
      </c>
      <c r="L10" s="210">
        <f>fixtures!H50</f>
        <v>2</v>
      </c>
      <c r="M10" s="210">
        <f>fixtures!H48</f>
        <v>2</v>
      </c>
      <c r="N10" s="210">
        <f>fixtures!G50</f>
        <v>3</v>
      </c>
      <c r="O10" s="210">
        <f>fixtures!G47</f>
        <v>1</v>
      </c>
      <c r="P10" s="64">
        <f t="shared" si="0"/>
        <v>20</v>
      </c>
      <c r="Q10" s="67">
        <v>8</v>
      </c>
    </row>
    <row r="11" spans="1:17" ht="19.5" customHeight="1">
      <c r="A11" s="72">
        <v>42675</v>
      </c>
      <c r="B11" s="21">
        <v>9</v>
      </c>
      <c r="C11" s="210">
        <f>fixtures!B58</f>
        <v>5</v>
      </c>
      <c r="D11" s="210">
        <f>fixtures!B59</f>
        <v>3</v>
      </c>
      <c r="E11" s="210">
        <f>fixtures!C59</f>
        <v>2</v>
      </c>
      <c r="F11" s="210" t="str">
        <f>fixtures!B62</f>
        <v>X</v>
      </c>
      <c r="G11" s="210" t="s">
        <v>167</v>
      </c>
      <c r="H11" s="210">
        <f>fixtures!B60</f>
        <v>5</v>
      </c>
      <c r="I11" s="210" t="s">
        <v>230</v>
      </c>
      <c r="J11" s="210"/>
      <c r="K11" s="210" t="s">
        <v>167</v>
      </c>
      <c r="L11" s="210">
        <f>fixtures!C61</f>
        <v>3</v>
      </c>
      <c r="M11" s="210">
        <f>fixtures!B61</f>
        <v>2</v>
      </c>
      <c r="N11" s="210">
        <f>fixtures!C60</f>
        <v>0</v>
      </c>
      <c r="O11" s="210">
        <f>fixtures!C58</f>
        <v>0</v>
      </c>
      <c r="P11" s="64">
        <f t="shared" si="0"/>
        <v>20</v>
      </c>
      <c r="Q11" s="67">
        <v>9</v>
      </c>
    </row>
    <row r="12" spans="1:17" ht="19.5" customHeight="1">
      <c r="A12" s="72">
        <v>42682</v>
      </c>
      <c r="B12" s="21">
        <v>10</v>
      </c>
      <c r="C12" s="210">
        <f>fixtures!H58</f>
        <v>3</v>
      </c>
      <c r="D12" s="210">
        <f>fixtures!G60</f>
        <v>0</v>
      </c>
      <c r="E12" s="210">
        <f>fixtures!H59</f>
        <v>3</v>
      </c>
      <c r="F12" s="210">
        <f>fixtures!G59</f>
        <v>2</v>
      </c>
      <c r="G12" s="210" t="s">
        <v>167</v>
      </c>
      <c r="H12" s="210">
        <f>fixtures!G58</f>
        <v>2</v>
      </c>
      <c r="I12" s="210" t="s">
        <v>167</v>
      </c>
      <c r="J12" s="210"/>
      <c r="K12" s="210" t="s">
        <v>167</v>
      </c>
      <c r="L12" s="210">
        <f>fixtures!H60</f>
        <v>5</v>
      </c>
      <c r="M12" s="210">
        <f>fixtures!H61</f>
        <v>4</v>
      </c>
      <c r="N12" s="210" t="str">
        <f>fixtures!G62</f>
        <v>X</v>
      </c>
      <c r="O12" s="210">
        <f>fixtures!G61</f>
        <v>1</v>
      </c>
      <c r="P12" s="64">
        <f t="shared" si="0"/>
        <v>20</v>
      </c>
      <c r="Q12" s="67">
        <v>10</v>
      </c>
    </row>
    <row r="13" spans="1:17" ht="19.5" customHeight="1">
      <c r="A13" s="72">
        <v>42689</v>
      </c>
      <c r="B13" s="21">
        <v>11</v>
      </c>
      <c r="C13" s="210" t="str">
        <f>fixtures!C73</f>
        <v>X</v>
      </c>
      <c r="D13" s="210">
        <f>fixtures!C72</f>
        <v>4</v>
      </c>
      <c r="E13" s="210">
        <f>fixtures!B69</f>
        <v>1</v>
      </c>
      <c r="F13" s="210">
        <f>fixtures!C70</f>
        <v>3</v>
      </c>
      <c r="G13" s="210" t="s">
        <v>167</v>
      </c>
      <c r="H13" s="210">
        <f>fixtures!C69</f>
        <v>4</v>
      </c>
      <c r="I13" s="210" t="s">
        <v>167</v>
      </c>
      <c r="J13" s="210"/>
      <c r="K13" s="210" t="s">
        <v>167</v>
      </c>
      <c r="L13" s="210">
        <f>fixtures!B71</f>
        <v>4</v>
      </c>
      <c r="M13" s="210">
        <f>fixtures!B70</f>
        <v>2</v>
      </c>
      <c r="N13" s="210">
        <f>fixtures!B72</f>
        <v>1</v>
      </c>
      <c r="O13" s="210">
        <f>fixtures!C71</f>
        <v>1</v>
      </c>
      <c r="P13" s="64">
        <f t="shared" si="0"/>
        <v>20</v>
      </c>
      <c r="Q13" s="67">
        <v>11</v>
      </c>
    </row>
    <row r="14" spans="1:17" ht="19.5" customHeight="1">
      <c r="A14" s="72">
        <v>42696</v>
      </c>
      <c r="B14" s="21">
        <v>12</v>
      </c>
      <c r="C14" s="210">
        <f>fixtures!H72</f>
        <v>1</v>
      </c>
      <c r="D14" s="210">
        <f>fixtures!G72</f>
        <v>4</v>
      </c>
      <c r="E14" s="210">
        <f>fixtures!H69</f>
        <v>2.5</v>
      </c>
      <c r="F14" s="210">
        <f>fixtures!G70</f>
        <v>4</v>
      </c>
      <c r="G14" s="210" t="s">
        <v>167</v>
      </c>
      <c r="H14" s="210">
        <f>fixtures!G71</f>
        <v>3</v>
      </c>
      <c r="I14" s="210" t="s">
        <v>167</v>
      </c>
      <c r="J14" s="210"/>
      <c r="K14" s="210" t="s">
        <v>167</v>
      </c>
      <c r="L14" s="210" t="str">
        <f>fixtures!H73</f>
        <v>X</v>
      </c>
      <c r="M14" s="210">
        <f>fixtures!H71</f>
        <v>2</v>
      </c>
      <c r="N14" s="210">
        <f>fixtures!H70</f>
        <v>1</v>
      </c>
      <c r="O14" s="210">
        <f>fixtures!G69</f>
        <v>2.5</v>
      </c>
      <c r="P14" s="64">
        <f t="shared" si="0"/>
        <v>20</v>
      </c>
      <c r="Q14" s="67">
        <v>12</v>
      </c>
    </row>
    <row r="15" spans="1:17" s="214" customFormat="1" ht="19.5" customHeight="1">
      <c r="A15" s="72">
        <v>43068</v>
      </c>
      <c r="B15" s="21">
        <v>13</v>
      </c>
      <c r="C15" s="210">
        <f>fixtures!B80</f>
        <v>2</v>
      </c>
      <c r="D15" s="210">
        <f>fixtures!C81</f>
        <v>2</v>
      </c>
      <c r="E15" s="210">
        <f>fixtures!B83</f>
        <v>3</v>
      </c>
      <c r="F15" s="210">
        <f>fixtures!C82</f>
        <v>3</v>
      </c>
      <c r="G15" s="210" t="s">
        <v>167</v>
      </c>
      <c r="H15" s="210">
        <f>fixtures!B82</f>
        <v>2</v>
      </c>
      <c r="I15" s="210" t="s">
        <v>167</v>
      </c>
      <c r="J15" s="210"/>
      <c r="K15" s="210" t="s">
        <v>167</v>
      </c>
      <c r="L15" s="210">
        <f>fixtures!C83</f>
        <v>2</v>
      </c>
      <c r="M15" s="210" t="str">
        <f>fixtures!C84</f>
        <v>X</v>
      </c>
      <c r="N15" s="210">
        <f>fixtures!C80</f>
        <v>3</v>
      </c>
      <c r="O15" s="210">
        <f>fixtures!B81</f>
        <v>3</v>
      </c>
      <c r="P15" s="213">
        <f t="shared" si="0"/>
        <v>20</v>
      </c>
      <c r="Q15" s="215">
        <v>13</v>
      </c>
    </row>
    <row r="16" spans="1:17" ht="19.5" customHeight="1">
      <c r="A16" s="212">
        <v>43082</v>
      </c>
      <c r="B16" s="46">
        <v>14</v>
      </c>
      <c r="C16" s="211">
        <f>fixtures!H80</f>
        <v>3</v>
      </c>
      <c r="D16" s="210">
        <f>fixtures!G82</f>
        <v>4</v>
      </c>
      <c r="E16" s="210">
        <f>fixtures!H81</f>
        <v>3</v>
      </c>
      <c r="F16" s="210">
        <f>fixtures!G83</f>
        <v>3</v>
      </c>
      <c r="G16" s="210" t="s">
        <v>167</v>
      </c>
      <c r="H16" s="210">
        <f>fixtures!H82</f>
        <v>1</v>
      </c>
      <c r="I16" s="210" t="s">
        <v>167</v>
      </c>
      <c r="J16" s="211"/>
      <c r="K16" s="210" t="s">
        <v>167</v>
      </c>
      <c r="L16" s="210">
        <f>fixtures!H83</f>
        <v>2</v>
      </c>
      <c r="M16" s="210">
        <f>fixtures!G80</f>
        <v>2</v>
      </c>
      <c r="N16" s="210">
        <f>fixtures!G81</f>
        <v>2</v>
      </c>
      <c r="O16" s="210" t="str">
        <f>fixtures!H84</f>
        <v>X</v>
      </c>
      <c r="P16" s="64">
        <f t="shared" si="0"/>
        <v>20</v>
      </c>
      <c r="Q16" s="4">
        <v>14</v>
      </c>
    </row>
    <row r="17" spans="1:17" ht="19.5" customHeight="1">
      <c r="A17" s="72">
        <v>43089</v>
      </c>
      <c r="B17" s="21">
        <v>15</v>
      </c>
      <c r="C17" s="210">
        <f>fixtures!B91</f>
        <v>1</v>
      </c>
      <c r="D17" s="210" t="str">
        <f>fixtures!C95</f>
        <v>X</v>
      </c>
      <c r="E17" s="210">
        <f>fixtures!C91</f>
        <v>4</v>
      </c>
      <c r="F17" s="210">
        <f>fixtures!B92</f>
        <v>5</v>
      </c>
      <c r="G17" s="210" t="s">
        <v>167</v>
      </c>
      <c r="H17" s="210">
        <f>fixtures!C93</f>
        <v>1</v>
      </c>
      <c r="I17" s="210" t="s">
        <v>167</v>
      </c>
      <c r="J17" s="210"/>
      <c r="K17" s="210" t="s">
        <v>167</v>
      </c>
      <c r="L17" s="210">
        <f>fixtures!B93</f>
        <v>4</v>
      </c>
      <c r="M17" s="210">
        <f>fixtures!B94</f>
        <v>5</v>
      </c>
      <c r="N17" s="210">
        <f>fixtures!C94</f>
        <v>0</v>
      </c>
      <c r="O17" s="210">
        <f>fixtures!C92</f>
        <v>0</v>
      </c>
      <c r="P17" s="64">
        <f t="shared" si="0"/>
        <v>20</v>
      </c>
      <c r="Q17" s="4">
        <v>15</v>
      </c>
    </row>
    <row r="18" spans="1:17" ht="19.5" customHeight="1">
      <c r="A18" s="72">
        <v>43103</v>
      </c>
      <c r="B18" s="21">
        <v>16</v>
      </c>
      <c r="C18" s="210">
        <f>fixtures!G93</f>
        <v>3</v>
      </c>
      <c r="D18" s="210">
        <f>fixtures!G91</f>
        <v>3</v>
      </c>
      <c r="E18" s="210">
        <f>fixtures!G92</f>
        <v>3</v>
      </c>
      <c r="F18" s="210">
        <f>fixtures!H91</f>
        <v>2</v>
      </c>
      <c r="G18" s="210" t="s">
        <v>167</v>
      </c>
      <c r="H18" s="210" t="str">
        <f>fixtures!H95</f>
        <v>X</v>
      </c>
      <c r="I18" s="210" t="s">
        <v>167</v>
      </c>
      <c r="J18" s="210"/>
      <c r="K18" s="210" t="s">
        <v>167</v>
      </c>
      <c r="L18" s="210">
        <f>fixtures!H93</f>
        <v>2</v>
      </c>
      <c r="M18" s="210">
        <f>fixtures!H92</f>
        <v>2</v>
      </c>
      <c r="N18" s="210">
        <f>fixtures!G94</f>
        <v>3</v>
      </c>
      <c r="O18" s="210">
        <f>fixtures!H94</f>
        <v>2</v>
      </c>
      <c r="P18" s="64">
        <f t="shared" si="0"/>
        <v>20</v>
      </c>
      <c r="Q18" s="4">
        <v>16</v>
      </c>
    </row>
    <row r="19" spans="1:17" ht="19.5" customHeight="1">
      <c r="A19" s="72">
        <v>43110</v>
      </c>
      <c r="B19" s="21">
        <v>17</v>
      </c>
      <c r="C19" s="210">
        <f>fixtures!B104</f>
        <v>2</v>
      </c>
      <c r="D19" s="210">
        <f>fixtures!C103</f>
        <v>5</v>
      </c>
      <c r="E19" s="210" t="str">
        <f>fixtures!B106</f>
        <v>X</v>
      </c>
      <c r="F19" s="210">
        <f>fixtures!C104</f>
        <v>3</v>
      </c>
      <c r="G19" s="210" t="s">
        <v>167</v>
      </c>
      <c r="H19" s="210">
        <f>fixtures!B102</f>
        <v>4</v>
      </c>
      <c r="I19" s="210" t="s">
        <v>167</v>
      </c>
      <c r="J19" s="210"/>
      <c r="K19" s="210" t="s">
        <v>167</v>
      </c>
      <c r="L19" s="210">
        <f>fixtures!B105</f>
        <v>4</v>
      </c>
      <c r="M19" s="210">
        <f>fixtures!B103</f>
        <v>0</v>
      </c>
      <c r="N19" s="210">
        <f>fixtures!C105</f>
        <v>1</v>
      </c>
      <c r="O19" s="210">
        <f>fixtures!C102</f>
        <v>1</v>
      </c>
      <c r="P19" s="64">
        <f t="shared" si="0"/>
        <v>20</v>
      </c>
      <c r="Q19" s="4">
        <v>17</v>
      </c>
    </row>
    <row r="20" spans="1:17" ht="19.5" customHeight="1">
      <c r="A20" s="72">
        <v>43117</v>
      </c>
      <c r="B20" s="21">
        <v>18</v>
      </c>
      <c r="C20" s="210">
        <f>fixtures!H102</f>
        <v>3</v>
      </c>
      <c r="D20" s="210">
        <f>fixtures!H103</f>
        <v>2</v>
      </c>
      <c r="E20" s="210">
        <f>fixtures!G103</f>
        <v>3</v>
      </c>
      <c r="F20" s="210" t="str">
        <f>fixtures!H106</f>
        <v>X</v>
      </c>
      <c r="G20" s="210" t="s">
        <v>167</v>
      </c>
      <c r="H20" s="210">
        <f>fixtures!H104</f>
        <v>3</v>
      </c>
      <c r="I20" s="210" t="s">
        <v>167</v>
      </c>
      <c r="J20" s="210"/>
      <c r="K20" s="210" t="s">
        <v>167</v>
      </c>
      <c r="L20" s="210">
        <f>fixtures!G105</f>
        <v>0</v>
      </c>
      <c r="M20" s="210">
        <f>fixtures!H105</f>
        <v>5</v>
      </c>
      <c r="N20" s="210">
        <f>fixtures!G103</f>
        <v>3</v>
      </c>
      <c r="O20" s="210">
        <f>fixtures!G102</f>
        <v>2</v>
      </c>
      <c r="P20" s="64">
        <f t="shared" si="0"/>
        <v>21</v>
      </c>
      <c r="Q20" s="4">
        <v>17</v>
      </c>
    </row>
    <row r="21" spans="1:17" ht="19.5" customHeight="1">
      <c r="A21" s="72">
        <v>43124</v>
      </c>
      <c r="B21" s="21">
        <v>19</v>
      </c>
      <c r="C21" s="210">
        <f>fixtures!B113</f>
        <v>4</v>
      </c>
      <c r="D21" s="210">
        <f>fixtures!C115</f>
        <v>2</v>
      </c>
      <c r="E21" s="210">
        <f>fixtures!B114</f>
        <v>3</v>
      </c>
      <c r="F21" s="210">
        <f>fixtures!C114</f>
        <v>2</v>
      </c>
      <c r="G21" s="210" t="s">
        <v>167</v>
      </c>
      <c r="H21" s="210">
        <f>fixtures!C113</f>
        <v>1</v>
      </c>
      <c r="I21" s="210" t="s">
        <v>167</v>
      </c>
      <c r="J21" s="210"/>
      <c r="K21" s="210" t="s">
        <v>167</v>
      </c>
      <c r="L21" s="210">
        <f>fixtures!B115</f>
        <v>3</v>
      </c>
      <c r="M21" s="210">
        <f>fixtures!B116</f>
        <v>2</v>
      </c>
      <c r="N21" s="210" t="str">
        <f>fixtures!B117</f>
        <v>X</v>
      </c>
      <c r="O21" s="210">
        <f>fixtures!C116</f>
        <v>3</v>
      </c>
      <c r="P21" s="64">
        <f t="shared" si="0"/>
        <v>20</v>
      </c>
      <c r="Q21" s="4">
        <v>19</v>
      </c>
    </row>
    <row r="22" spans="1:17" ht="19.5" customHeight="1">
      <c r="A22" s="72">
        <v>43131</v>
      </c>
      <c r="B22" s="21">
        <v>20</v>
      </c>
      <c r="C22" s="210" t="str">
        <f>fixtures!G117</f>
        <v>X</v>
      </c>
      <c r="D22" s="210">
        <f>fixtures!G116</f>
        <v>5</v>
      </c>
      <c r="E22" s="210">
        <f>fixtures!H113</f>
        <v>1</v>
      </c>
      <c r="F22" s="210">
        <f>fixtures!G114</f>
        <v>1</v>
      </c>
      <c r="G22" s="210" t="s">
        <v>167</v>
      </c>
      <c r="H22" s="210">
        <f>fixtures!G113</f>
        <v>4</v>
      </c>
      <c r="I22" s="210" t="s">
        <v>167</v>
      </c>
      <c r="J22" s="210"/>
      <c r="K22" s="210" t="s">
        <v>167</v>
      </c>
      <c r="L22" s="210">
        <f>fixtures!H115</f>
        <v>2</v>
      </c>
      <c r="M22" s="210">
        <f>fixtures!H114</f>
        <v>4</v>
      </c>
      <c r="N22" s="210">
        <f>fixtures!H116</f>
        <v>0</v>
      </c>
      <c r="O22" s="210">
        <f>fixtures!G115</f>
        <v>3</v>
      </c>
      <c r="P22" s="64">
        <f t="shared" si="0"/>
        <v>20</v>
      </c>
      <c r="Q22" s="4">
        <v>20</v>
      </c>
    </row>
    <row r="23" spans="1:17" ht="19.5" customHeight="1">
      <c r="A23" s="72">
        <v>43138</v>
      </c>
      <c r="B23" s="21">
        <v>21</v>
      </c>
      <c r="C23" s="210">
        <f>fixtures!B127</f>
        <v>1</v>
      </c>
      <c r="D23" s="210">
        <f>fixtures!C127</f>
        <v>4</v>
      </c>
      <c r="E23" s="210">
        <f>fixtures!B124</f>
        <v>3</v>
      </c>
      <c r="F23" s="210">
        <f>fixtures!C125</f>
        <v>3</v>
      </c>
      <c r="G23" s="210" t="s">
        <v>167</v>
      </c>
      <c r="H23" s="210">
        <f>fixtures!C126</f>
        <v>1</v>
      </c>
      <c r="I23" s="210" t="s">
        <v>167</v>
      </c>
      <c r="J23" s="210"/>
      <c r="K23" s="210" t="s">
        <v>167</v>
      </c>
      <c r="L23" s="210" t="str">
        <f>fixtures!B128</f>
        <v>X</v>
      </c>
      <c r="M23" s="210">
        <f>fixtures!B126</f>
        <v>4</v>
      </c>
      <c r="N23" s="210">
        <f>fixtures!B125</f>
        <v>2</v>
      </c>
      <c r="O23" s="210">
        <f>fixtures!C124</f>
        <v>2</v>
      </c>
      <c r="P23" s="64">
        <f t="shared" si="0"/>
        <v>20</v>
      </c>
      <c r="Q23" s="4">
        <v>21</v>
      </c>
    </row>
    <row r="24" spans="1:17" ht="19.5" customHeight="1">
      <c r="A24" s="72">
        <v>43152</v>
      </c>
      <c r="B24" s="21">
        <v>22</v>
      </c>
      <c r="C24" s="210">
        <f>fixtures!H124</f>
        <v>2</v>
      </c>
      <c r="D24" s="210">
        <f>fixtures!G125</f>
        <v>5</v>
      </c>
      <c r="E24" s="210">
        <f>fixtures!H127</f>
        <v>4</v>
      </c>
      <c r="F24" s="210">
        <f>fixtures!G126</f>
        <v>0</v>
      </c>
      <c r="G24" s="210" t="s">
        <v>167</v>
      </c>
      <c r="H24" s="210">
        <f>fixtures!H126</f>
        <v>5</v>
      </c>
      <c r="I24" s="210" t="s">
        <v>167</v>
      </c>
      <c r="J24" s="210"/>
      <c r="K24" s="210" t="s">
        <v>167</v>
      </c>
      <c r="L24" s="210">
        <f>fixtures!G127</f>
        <v>1</v>
      </c>
      <c r="M24" s="210" t="str">
        <f>fixtures!G128</f>
        <v>X</v>
      </c>
      <c r="N24" s="210">
        <f>fixtures!G124</f>
        <v>3</v>
      </c>
      <c r="O24" s="210">
        <f>fixtures!H125</f>
        <v>0</v>
      </c>
      <c r="P24" s="64">
        <f t="shared" si="0"/>
        <v>20</v>
      </c>
      <c r="Q24" s="4">
        <v>22</v>
      </c>
    </row>
    <row r="25" spans="1:17" ht="19.5" customHeight="1">
      <c r="A25" s="72">
        <v>43159</v>
      </c>
      <c r="B25" s="21">
        <v>23</v>
      </c>
      <c r="C25" s="21">
        <f>fixtures!B135</f>
        <v>0</v>
      </c>
      <c r="D25" s="21">
        <f>fixtures!C137</f>
        <v>2</v>
      </c>
      <c r="E25" s="21">
        <f>fixtures!B136</f>
        <v>4</v>
      </c>
      <c r="F25" s="21">
        <f>fixtures!C138</f>
        <v>3</v>
      </c>
      <c r="G25" s="21" t="s">
        <v>167</v>
      </c>
      <c r="H25" s="21">
        <f>fixtures!B137</f>
        <v>3</v>
      </c>
      <c r="I25" s="21"/>
      <c r="J25" s="21"/>
      <c r="K25" s="21"/>
      <c r="L25" s="21">
        <f>fixtures!B138</f>
        <v>2</v>
      </c>
      <c r="M25" s="21">
        <f>fixtures!C135</f>
        <v>5</v>
      </c>
      <c r="N25" s="21">
        <f>fixtures!C136</f>
        <v>1</v>
      </c>
      <c r="O25" s="21" t="str">
        <f>fixtures!B139</f>
        <v>X</v>
      </c>
      <c r="P25" s="64">
        <f t="shared" si="0"/>
        <v>20</v>
      </c>
      <c r="Q25" s="4">
        <v>23</v>
      </c>
    </row>
    <row r="26" spans="1:17" ht="19.5" customHeight="1">
      <c r="A26" s="72">
        <v>43166</v>
      </c>
      <c r="B26" s="21">
        <v>24</v>
      </c>
      <c r="C26" s="21">
        <f>fixtures!H135</f>
        <v>5</v>
      </c>
      <c r="D26" s="21" t="str">
        <f>fixtures!G139</f>
        <v>X</v>
      </c>
      <c r="E26" s="21">
        <f>fixtures!G135</f>
        <v>0</v>
      </c>
      <c r="F26" s="21">
        <f>fixtures!H136</f>
        <v>4</v>
      </c>
      <c r="G26" s="21"/>
      <c r="H26" s="21">
        <f>fixtures!G137</f>
        <v>1</v>
      </c>
      <c r="I26" s="21"/>
      <c r="J26" s="21"/>
      <c r="K26" s="21"/>
      <c r="L26" s="21">
        <f>fixtures!H137</f>
        <v>4</v>
      </c>
      <c r="M26" s="21">
        <f>fixtures!H138</f>
        <v>4</v>
      </c>
      <c r="N26" s="21">
        <f>fixtures!G138</f>
        <v>1</v>
      </c>
      <c r="O26" s="21">
        <f>fixtures!G136</f>
        <v>1</v>
      </c>
      <c r="P26" s="64">
        <f t="shared" si="0"/>
        <v>20</v>
      </c>
      <c r="Q26" s="4">
        <v>24</v>
      </c>
    </row>
    <row r="27" spans="1:17" ht="19.5" customHeight="1">
      <c r="A27" s="72">
        <v>43173</v>
      </c>
      <c r="B27" s="21">
        <v>25</v>
      </c>
      <c r="C27" s="21">
        <f>fixtures!C148</f>
        <v>0</v>
      </c>
      <c r="D27" s="21">
        <f>fixtures!C146</f>
        <v>0</v>
      </c>
      <c r="E27" s="21">
        <f>fixtures!C147</f>
        <v>0</v>
      </c>
      <c r="F27" s="21">
        <f>fixtures!B146</f>
        <v>0</v>
      </c>
      <c r="G27" s="21"/>
      <c r="H27" s="21" t="str">
        <f>fixtures!B150</f>
        <v>X</v>
      </c>
      <c r="I27" s="21"/>
      <c r="J27" s="21"/>
      <c r="K27" s="21"/>
      <c r="L27" s="21">
        <f>fixtures!B148</f>
        <v>0</v>
      </c>
      <c r="M27" s="21">
        <f>fixtures!B147</f>
        <v>0</v>
      </c>
      <c r="N27" s="21">
        <f>fixtures!C149</f>
        <v>0</v>
      </c>
      <c r="O27" s="21">
        <f>fixtures!B149</f>
        <v>0</v>
      </c>
      <c r="P27" s="64">
        <f>SUM(C27:O27)</f>
        <v>0</v>
      </c>
      <c r="Q27" s="4">
        <v>25</v>
      </c>
    </row>
    <row r="28" spans="1:17" ht="19.5" customHeight="1">
      <c r="A28" s="72">
        <v>43180</v>
      </c>
      <c r="B28" s="21">
        <v>26</v>
      </c>
      <c r="C28" s="21">
        <f>fixtures!H148</f>
        <v>0</v>
      </c>
      <c r="D28" s="21">
        <f>fixtures!G147</f>
        <v>0</v>
      </c>
      <c r="E28" s="21" t="str">
        <f>fixtures!G150</f>
        <v>X</v>
      </c>
      <c r="F28" s="21">
        <f>fixtures!G148</f>
        <v>0</v>
      </c>
      <c r="G28" s="21"/>
      <c r="H28" s="21">
        <f>fixtures!H146</f>
        <v>0</v>
      </c>
      <c r="I28" s="21"/>
      <c r="J28" s="21"/>
      <c r="K28" s="21"/>
      <c r="L28" s="21">
        <f>fixtures!H149</f>
        <v>0</v>
      </c>
      <c r="M28" s="21">
        <f>fixtures!H147</f>
        <v>0</v>
      </c>
      <c r="N28" s="21">
        <f>fixtures!G149</f>
        <v>0</v>
      </c>
      <c r="O28" s="21">
        <f>fixtures!G146</f>
        <v>0</v>
      </c>
      <c r="P28" s="64">
        <f t="shared" si="0"/>
        <v>0</v>
      </c>
      <c r="Q28" s="4">
        <v>26</v>
      </c>
    </row>
    <row r="29" spans="1:17" ht="19.5" customHeight="1">
      <c r="A29" s="250">
        <v>43187</v>
      </c>
      <c r="B29" s="21">
        <v>27</v>
      </c>
      <c r="C29" s="21">
        <f>fixtures!B157</f>
        <v>0</v>
      </c>
      <c r="D29" s="21">
        <f>fixtures!B158</f>
        <v>0</v>
      </c>
      <c r="E29" s="21">
        <f>fixtures!C158</f>
        <v>0</v>
      </c>
      <c r="F29" s="21" t="str">
        <f>fixtures!B161</f>
        <v>X</v>
      </c>
      <c r="G29" s="21"/>
      <c r="H29" s="21">
        <f>fixtures!B159</f>
        <v>0</v>
      </c>
      <c r="I29" s="21"/>
      <c r="J29" s="21"/>
      <c r="K29" s="21"/>
      <c r="L29" s="21">
        <f>fixtures!C160</f>
        <v>0</v>
      </c>
      <c r="M29" s="21">
        <f>fixtures!B160</f>
        <v>0</v>
      </c>
      <c r="N29" s="21">
        <f>fixtures!C159</f>
        <v>0</v>
      </c>
      <c r="O29" s="21">
        <f>fixtures!C157</f>
        <v>0</v>
      </c>
      <c r="P29" s="64">
        <f>SUM(C29:O29)</f>
        <v>0</v>
      </c>
      <c r="Q29" s="4">
        <v>27</v>
      </c>
    </row>
    <row r="30" spans="1:15" s="44" customFormat="1" ht="19.5" customHeight="1">
      <c r="A30" s="71" t="s">
        <v>28</v>
      </c>
      <c r="B30" s="43"/>
      <c r="C30" s="45">
        <f aca="true" t="shared" si="1" ref="C30:I30">SUM(C3:C29)</f>
        <v>57</v>
      </c>
      <c r="D30" s="45">
        <f t="shared" si="1"/>
        <v>63</v>
      </c>
      <c r="E30" s="45">
        <f t="shared" si="1"/>
        <v>49.5</v>
      </c>
      <c r="F30" s="45">
        <f t="shared" si="1"/>
        <v>59</v>
      </c>
      <c r="G30" s="45">
        <f t="shared" si="1"/>
        <v>0</v>
      </c>
      <c r="H30" s="45">
        <f t="shared" si="1"/>
        <v>56.5</v>
      </c>
      <c r="I30" s="45">
        <f t="shared" si="1"/>
        <v>0</v>
      </c>
      <c r="J30" s="45"/>
      <c r="K30" s="45">
        <f>SUM(K3:K29)</f>
        <v>0</v>
      </c>
      <c r="L30" s="45">
        <f>SUM(L3:L29)</f>
        <v>62</v>
      </c>
      <c r="M30" s="45">
        <f>SUM(M3:M29)</f>
        <v>62.5</v>
      </c>
      <c r="N30" s="45">
        <f>SUM(N3:N29)</f>
        <v>38</v>
      </c>
      <c r="O30" s="45">
        <f>SUM(O3:O29)</f>
        <v>33.5</v>
      </c>
    </row>
    <row r="31" spans="1:15" ht="19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28"/>
      <c r="B32" s="29" t="s">
        <v>30</v>
      </c>
      <c r="C32" s="29">
        <f aca="true" t="shared" si="2" ref="C32:I32">COUNTIF(C3:C29,"5")</f>
        <v>3</v>
      </c>
      <c r="D32" s="29">
        <f t="shared" si="2"/>
        <v>3</v>
      </c>
      <c r="E32" s="29">
        <f t="shared" si="2"/>
        <v>0</v>
      </c>
      <c r="F32" s="29">
        <f t="shared" si="2"/>
        <v>3</v>
      </c>
      <c r="G32" s="29">
        <f t="shared" si="2"/>
        <v>0</v>
      </c>
      <c r="H32" s="29">
        <f t="shared" si="2"/>
        <v>2</v>
      </c>
      <c r="I32" s="29">
        <f t="shared" si="2"/>
        <v>0</v>
      </c>
      <c r="J32" s="29"/>
      <c r="K32" s="29">
        <f>COUNTIF(K3:K29,"5")</f>
        <v>0</v>
      </c>
      <c r="L32" s="29">
        <f>COUNTIF(L3:L29,"5")</f>
        <v>3</v>
      </c>
      <c r="M32" s="29">
        <f>COUNTIF(M3:M29,"5")</f>
        <v>3</v>
      </c>
      <c r="N32" s="29">
        <f>COUNTIF(N3:N29,"5")</f>
        <v>0</v>
      </c>
      <c r="O32" s="29">
        <f>COUNTIF(O3:O29,"5")</f>
        <v>0</v>
      </c>
    </row>
    <row r="33" spans="1:15" ht="19.5" customHeight="1">
      <c r="A33" s="28"/>
      <c r="B33" s="29" t="s">
        <v>31</v>
      </c>
      <c r="C33" s="29">
        <f aca="true" t="shared" si="3" ref="C33:I33">COUNTIF(C3:C29,"4")</f>
        <v>4</v>
      </c>
      <c r="D33" s="29">
        <f t="shared" si="3"/>
        <v>5</v>
      </c>
      <c r="E33" s="29">
        <f t="shared" si="3"/>
        <v>4</v>
      </c>
      <c r="F33" s="29">
        <f t="shared" si="3"/>
        <v>3</v>
      </c>
      <c r="G33" s="29">
        <f t="shared" si="3"/>
        <v>0</v>
      </c>
      <c r="H33" s="29">
        <f t="shared" si="3"/>
        <v>5</v>
      </c>
      <c r="I33" s="29">
        <f t="shared" si="3"/>
        <v>0</v>
      </c>
      <c r="J33" s="29"/>
      <c r="K33" s="29">
        <f>COUNTIF(K3:K29,"4")</f>
        <v>0</v>
      </c>
      <c r="L33" s="29">
        <f>COUNTIF(L3:L29,"4")</f>
        <v>6</v>
      </c>
      <c r="M33" s="29">
        <f>COUNTIF(M3:M29,"4")</f>
        <v>7</v>
      </c>
      <c r="N33" s="29">
        <f>COUNTIF(N3:N29,"4")</f>
        <v>2</v>
      </c>
      <c r="O33" s="29">
        <f>COUNTIF(O3:O29,"4")</f>
        <v>0</v>
      </c>
    </row>
    <row r="34" spans="1:15" ht="19.5" customHeight="1">
      <c r="A34" s="28"/>
      <c r="B34" s="29" t="s">
        <v>29</v>
      </c>
      <c r="C34" s="29">
        <f aca="true" t="shared" si="4" ref="C34:I34">COUNTIF(C3:C29,"3")</f>
        <v>5</v>
      </c>
      <c r="D34" s="29">
        <f t="shared" si="4"/>
        <v>5</v>
      </c>
      <c r="E34" s="29">
        <f t="shared" si="4"/>
        <v>7</v>
      </c>
      <c r="F34" s="29">
        <f t="shared" si="4"/>
        <v>7</v>
      </c>
      <c r="G34" s="29">
        <f t="shared" si="4"/>
        <v>0</v>
      </c>
      <c r="H34" s="29">
        <f t="shared" si="4"/>
        <v>4</v>
      </c>
      <c r="I34" s="29">
        <f t="shared" si="4"/>
        <v>0</v>
      </c>
      <c r="J34" s="29"/>
      <c r="K34" s="29">
        <f>COUNTIF(K3:K29,"3")</f>
        <v>0</v>
      </c>
      <c r="L34" s="29">
        <f>COUNTIF(L3:L29,"3")</f>
        <v>3</v>
      </c>
      <c r="M34" s="29">
        <f>COUNTIF(M3:M29,"3")</f>
        <v>1</v>
      </c>
      <c r="N34" s="29">
        <f>COUNTIF(N3:N29,"3")</f>
        <v>6</v>
      </c>
      <c r="O34" s="29">
        <f>COUNTIF(O3:O29,"3")</f>
        <v>4</v>
      </c>
    </row>
    <row r="35" spans="1:15" s="37" customFormat="1" ht="19.5" customHeight="1">
      <c r="A35" s="35"/>
      <c r="B35" s="29" t="s">
        <v>32</v>
      </c>
      <c r="C35" s="36">
        <f aca="true" t="shared" si="5" ref="C35:I35">SUM(C32:C34)</f>
        <v>12</v>
      </c>
      <c r="D35" s="36">
        <f t="shared" si="5"/>
        <v>13</v>
      </c>
      <c r="E35" s="36">
        <f t="shared" si="5"/>
        <v>11</v>
      </c>
      <c r="F35" s="36">
        <f t="shared" si="5"/>
        <v>13</v>
      </c>
      <c r="G35" s="36">
        <f t="shared" si="5"/>
        <v>0</v>
      </c>
      <c r="H35" s="36">
        <f t="shared" si="5"/>
        <v>11</v>
      </c>
      <c r="I35" s="36">
        <f t="shared" si="5"/>
        <v>0</v>
      </c>
      <c r="J35" s="36"/>
      <c r="K35" s="36">
        <f>SUM(K32:K34)</f>
        <v>0</v>
      </c>
      <c r="L35" s="36">
        <f>SUM(L32:L34)</f>
        <v>12</v>
      </c>
      <c r="M35" s="36">
        <f>SUM(M32:M34)</f>
        <v>11</v>
      </c>
      <c r="N35" s="36">
        <f>SUM(N32:N34)</f>
        <v>8</v>
      </c>
      <c r="O35" s="36">
        <f>SUM(O32:O34)</f>
        <v>4</v>
      </c>
    </row>
    <row r="36" spans="1:15" ht="19.5" customHeight="1">
      <c r="A36" s="28"/>
      <c r="B36" s="29" t="s">
        <v>33</v>
      </c>
      <c r="C36" s="29">
        <f aca="true" t="shared" si="6" ref="C36:I36">COUNTIF(C3:C29,"2")</f>
        <v>3</v>
      </c>
      <c r="D36" s="29">
        <f t="shared" si="6"/>
        <v>6</v>
      </c>
      <c r="E36" s="29">
        <f t="shared" si="6"/>
        <v>3</v>
      </c>
      <c r="F36" s="29">
        <f t="shared" si="6"/>
        <v>3</v>
      </c>
      <c r="G36" s="29">
        <f t="shared" si="6"/>
        <v>0</v>
      </c>
      <c r="H36" s="29">
        <f t="shared" si="6"/>
        <v>3</v>
      </c>
      <c r="I36" s="29">
        <f t="shared" si="6"/>
        <v>0</v>
      </c>
      <c r="J36" s="29"/>
      <c r="K36" s="29">
        <f>COUNTIF(K3:K29,"2")</f>
        <v>0</v>
      </c>
      <c r="L36" s="29">
        <f>COUNTIF(L3:L29,"2")</f>
        <v>6</v>
      </c>
      <c r="M36" s="29">
        <f>COUNTIF(M3:M29,"2")</f>
        <v>7</v>
      </c>
      <c r="N36" s="29">
        <f>COUNTIF(N3:N29,"2")</f>
        <v>2</v>
      </c>
      <c r="O36" s="29">
        <f>COUNTIF(O3:O29,"2")</f>
        <v>7</v>
      </c>
    </row>
    <row r="37" spans="1:15" ht="19.5" customHeight="1">
      <c r="A37" s="28"/>
      <c r="B37" s="29" t="s">
        <v>34</v>
      </c>
      <c r="C37" s="29">
        <f aca="true" t="shared" si="7" ref="C37:I37">COUNTIF(C3:C29,"1")</f>
        <v>5</v>
      </c>
      <c r="D37" s="29">
        <f t="shared" si="7"/>
        <v>1</v>
      </c>
      <c r="E37" s="29">
        <f t="shared" si="7"/>
        <v>4</v>
      </c>
      <c r="F37" s="29">
        <f t="shared" si="7"/>
        <v>5</v>
      </c>
      <c r="G37" s="29">
        <f t="shared" si="7"/>
        <v>0</v>
      </c>
      <c r="H37" s="29">
        <f t="shared" si="7"/>
        <v>6</v>
      </c>
      <c r="I37" s="29">
        <f t="shared" si="7"/>
        <v>0</v>
      </c>
      <c r="J37" s="29"/>
      <c r="K37" s="29">
        <f>COUNTIF(K3:K29,"1")</f>
        <v>0</v>
      </c>
      <c r="L37" s="29">
        <f>COUNTIF(L3:L29,"1")</f>
        <v>2</v>
      </c>
      <c r="M37" s="29">
        <f>COUNTIF(M3:M29,"1")</f>
        <v>0</v>
      </c>
      <c r="N37" s="29">
        <f>COUNTIF(N3:N29,"1")</f>
        <v>8</v>
      </c>
      <c r="O37" s="29">
        <f>COUNTIF(O3:O29,"1")</f>
        <v>5</v>
      </c>
    </row>
    <row r="38" spans="1:15" ht="19.5" customHeight="1">
      <c r="A38" s="28"/>
      <c r="B38" s="29" t="s">
        <v>35</v>
      </c>
      <c r="C38" s="29">
        <v>1</v>
      </c>
      <c r="D38" s="29">
        <v>1</v>
      </c>
      <c r="E38" s="29">
        <v>3</v>
      </c>
      <c r="F38" s="29">
        <v>1</v>
      </c>
      <c r="G38" s="29">
        <v>0</v>
      </c>
      <c r="H38" s="29">
        <v>1</v>
      </c>
      <c r="I38" s="29">
        <v>0</v>
      </c>
      <c r="J38" s="29"/>
      <c r="K38" s="29">
        <v>0</v>
      </c>
      <c r="L38" s="29">
        <v>1</v>
      </c>
      <c r="M38" s="29">
        <v>2</v>
      </c>
      <c r="N38" s="29">
        <v>2</v>
      </c>
      <c r="O38" s="29">
        <v>3</v>
      </c>
    </row>
    <row r="39" spans="1:15" s="37" customFormat="1" ht="19.5" customHeight="1">
      <c r="A39" s="35"/>
      <c r="B39" s="29" t="s">
        <v>36</v>
      </c>
      <c r="C39" s="38">
        <f aca="true" t="shared" si="8" ref="C39:O39">SUM(C36:C38)</f>
        <v>9</v>
      </c>
      <c r="D39" s="38">
        <f t="shared" si="8"/>
        <v>8</v>
      </c>
      <c r="E39" s="38">
        <f t="shared" si="8"/>
        <v>10</v>
      </c>
      <c r="F39" s="38">
        <f t="shared" si="8"/>
        <v>9</v>
      </c>
      <c r="G39" s="38">
        <f t="shared" si="8"/>
        <v>0</v>
      </c>
      <c r="H39" s="38">
        <f t="shared" si="8"/>
        <v>10</v>
      </c>
      <c r="I39" s="38">
        <f t="shared" si="8"/>
        <v>0</v>
      </c>
      <c r="J39" s="38"/>
      <c r="K39" s="38">
        <f t="shared" si="8"/>
        <v>0</v>
      </c>
      <c r="L39" s="38">
        <f t="shared" si="8"/>
        <v>9</v>
      </c>
      <c r="M39" s="38">
        <f t="shared" si="8"/>
        <v>9</v>
      </c>
      <c r="N39" s="38">
        <f t="shared" si="8"/>
        <v>12</v>
      </c>
      <c r="O39" s="38">
        <f t="shared" si="8"/>
        <v>15</v>
      </c>
    </row>
    <row r="40" spans="1:15" ht="19.5" customHeight="1">
      <c r="A40" s="28"/>
      <c r="B40" s="29" t="s">
        <v>114</v>
      </c>
      <c r="C40" s="29">
        <f aca="true" t="shared" si="9" ref="C40:I40">COUNTIF(C3:C31,"2.5")</f>
        <v>0</v>
      </c>
      <c r="D40" s="29">
        <f t="shared" si="9"/>
        <v>0</v>
      </c>
      <c r="E40" s="29">
        <f t="shared" si="9"/>
        <v>1</v>
      </c>
      <c r="F40" s="29">
        <f t="shared" si="9"/>
        <v>0</v>
      </c>
      <c r="G40" s="29">
        <f t="shared" si="9"/>
        <v>0</v>
      </c>
      <c r="H40" s="29">
        <f>COUNTIF(H3:H31,"2.5")</f>
        <v>1</v>
      </c>
      <c r="I40" s="29">
        <f t="shared" si="9"/>
        <v>0</v>
      </c>
      <c r="J40" s="29"/>
      <c r="K40" s="29">
        <f>COUNTIF(K3:K31,"2.5")</f>
        <v>0</v>
      </c>
      <c r="L40" s="29">
        <f>COUNTIF(L3:L31,"2.5")</f>
        <v>0</v>
      </c>
      <c r="M40" s="29">
        <f>COUNTIF(M3:M31,"2.5")</f>
        <v>1</v>
      </c>
      <c r="N40" s="29">
        <f>COUNTIF(N3:N31,"2.5")</f>
        <v>0</v>
      </c>
      <c r="O40" s="29">
        <f>COUNTIF(O3:O31,"2.5")</f>
        <v>1</v>
      </c>
    </row>
    <row r="41" spans="1:15" s="37" customFormat="1" ht="19.5" customHeight="1">
      <c r="A41" s="35"/>
      <c r="B41" s="29" t="s">
        <v>41</v>
      </c>
      <c r="C41" s="39">
        <f>C35+C39+C40</f>
        <v>21</v>
      </c>
      <c r="D41" s="39">
        <f aca="true" t="shared" si="10" ref="D41:O41">D35+D39+D40</f>
        <v>21</v>
      </c>
      <c r="E41" s="39">
        <f t="shared" si="10"/>
        <v>22</v>
      </c>
      <c r="F41" s="39">
        <f t="shared" si="10"/>
        <v>22</v>
      </c>
      <c r="G41" s="39">
        <f t="shared" si="10"/>
        <v>0</v>
      </c>
      <c r="H41" s="39">
        <f t="shared" si="10"/>
        <v>22</v>
      </c>
      <c r="I41" s="39">
        <f t="shared" si="10"/>
        <v>0</v>
      </c>
      <c r="J41" s="39"/>
      <c r="K41" s="39">
        <f t="shared" si="10"/>
        <v>0</v>
      </c>
      <c r="L41" s="39">
        <f t="shared" si="10"/>
        <v>21</v>
      </c>
      <c r="M41" s="39">
        <f t="shared" si="10"/>
        <v>21</v>
      </c>
      <c r="N41" s="39">
        <f t="shared" si="10"/>
        <v>20</v>
      </c>
      <c r="O41" s="39">
        <f t="shared" si="10"/>
        <v>20</v>
      </c>
    </row>
    <row r="42" spans="1:15" s="37" customFormat="1" ht="166.5">
      <c r="A42" s="40"/>
      <c r="B42" s="42"/>
      <c r="C42" s="41" t="s">
        <v>46</v>
      </c>
      <c r="D42" s="41" t="s">
        <v>1</v>
      </c>
      <c r="E42" s="41" t="s">
        <v>39</v>
      </c>
      <c r="F42" s="41" t="s">
        <v>40</v>
      </c>
      <c r="G42" s="209" t="s">
        <v>4</v>
      </c>
      <c r="H42" s="41" t="s">
        <v>222</v>
      </c>
      <c r="I42" s="209" t="s">
        <v>47</v>
      </c>
      <c r="J42" s="41"/>
      <c r="K42" s="209" t="s">
        <v>2</v>
      </c>
      <c r="L42" s="41" t="s">
        <v>0</v>
      </c>
      <c r="M42" s="41" t="s">
        <v>5</v>
      </c>
      <c r="N42" s="41" t="s">
        <v>7</v>
      </c>
      <c r="O42" s="41" t="s">
        <v>6</v>
      </c>
    </row>
    <row r="43" ht="12.75"/>
    <row r="44" ht="12.75"/>
    <row r="45" ht="12.75"/>
    <row r="46" ht="12.75" hidden="1"/>
    <row r="47" ht="12.75" hidden="1"/>
    <row r="48" ht="12.75" hidden="1"/>
    <row r="49" ht="12.75" hidden="1"/>
    <row r="50" ht="12.75" hidden="1"/>
    <row r="51" ht="12.75" hidden="1"/>
    <row r="52" spans="7:43" s="33" customFormat="1" ht="13.5" customHeight="1" hidden="1">
      <c r="G52" s="2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G52" s="34" t="s">
        <v>9</v>
      </c>
      <c r="AH52" s="34" t="s">
        <v>10</v>
      </c>
      <c r="AI52" s="34" t="s">
        <v>30</v>
      </c>
      <c r="AJ52" s="34" t="s">
        <v>31</v>
      </c>
      <c r="AK52" s="34" t="s">
        <v>29</v>
      </c>
      <c r="AL52" s="34" t="s">
        <v>32</v>
      </c>
      <c r="AM52" s="34" t="s">
        <v>33</v>
      </c>
      <c r="AN52" s="34" t="s">
        <v>34</v>
      </c>
      <c r="AO52" s="34" t="s">
        <v>35</v>
      </c>
      <c r="AP52" s="34" t="s">
        <v>36</v>
      </c>
      <c r="AQ52" s="34" t="s">
        <v>13</v>
      </c>
    </row>
    <row r="53" spans="7:43" s="33" customFormat="1" ht="13.5" customHeight="1" hidden="1">
      <c r="G53" s="2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G53" s="34" t="s">
        <v>18</v>
      </c>
      <c r="AH53" s="34">
        <v>0</v>
      </c>
      <c r="AI53" s="34">
        <f>COUNTIF(O258:O280,"5")</f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</row>
    <row r="54" spans="7:43" s="33" customFormat="1" ht="13.5" customHeight="1" hidden="1">
      <c r="G54" s="2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G54" s="34" t="s">
        <v>15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</row>
    <row r="55" spans="7:43" s="33" customFormat="1" ht="12.75" hidden="1">
      <c r="G55" s="2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G55" s="34" t="s">
        <v>17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</row>
    <row r="56" spans="7:43" s="33" customFormat="1" ht="13.5" customHeight="1" hidden="1">
      <c r="G56" s="2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G56" s="34" t="s">
        <v>38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</row>
    <row r="57" spans="7:43" s="33" customFormat="1" ht="13.5" customHeight="1" hidden="1">
      <c r="G57" s="2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G57" s="34" t="s">
        <v>16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</row>
    <row r="58" spans="7:43" s="33" customFormat="1" ht="13.5" customHeight="1" hidden="1">
      <c r="G58" s="2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G58" s="34" t="s">
        <v>14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</row>
    <row r="59" spans="7:43" s="33" customFormat="1" ht="13.5" customHeight="1" hidden="1">
      <c r="G59" s="2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G59" s="34" t="s">
        <v>25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</row>
    <row r="60" spans="7:43" s="33" customFormat="1" ht="13.5" customHeight="1" hidden="1">
      <c r="G60" s="2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G60" s="34" t="s">
        <v>21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</row>
    <row r="61" spans="7:43" s="33" customFormat="1" ht="13.5" customHeight="1" hidden="1">
      <c r="G61" s="2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G61" s="34" t="s">
        <v>20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</row>
    <row r="62" spans="7:43" s="33" customFormat="1" ht="13.5" customHeight="1" hidden="1">
      <c r="G62" s="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G62" s="34" t="s">
        <v>19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</row>
    <row r="63" spans="7:43" s="33" customFormat="1" ht="13.5" customHeight="1" hidden="1">
      <c r="G63" s="2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G63" s="34" t="s">
        <v>24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</row>
    <row r="64" spans="7:43" s="33" customFormat="1" ht="13.5" customHeight="1" hidden="1">
      <c r="G64" s="2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G64" s="34" t="s">
        <v>23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</row>
    <row r="65" spans="7:43" s="33" customFormat="1" ht="13.5" customHeight="1" hidden="1">
      <c r="G65" s="2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G65" s="34" t="s">
        <v>22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</row>
    <row r="66" spans="7:43" s="33" customFormat="1" ht="12.75" hidden="1">
      <c r="G66" s="2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spans="1:15" ht="15" hidden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2.75" hidden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>
      <c r="O216" s="7"/>
    </row>
    <row r="217" ht="12.75" hidden="1">
      <c r="O217" s="7"/>
    </row>
    <row r="218" ht="12.75" hidden="1">
      <c r="O218" s="7"/>
    </row>
    <row r="219" ht="12.75" hidden="1">
      <c r="O219" s="7"/>
    </row>
    <row r="220" ht="12.75" hidden="1">
      <c r="O220" s="7"/>
    </row>
    <row r="221" ht="12.75" hidden="1">
      <c r="O221" s="7"/>
    </row>
    <row r="222" ht="12.75" hidden="1">
      <c r="O222" s="7"/>
    </row>
    <row r="223" ht="12.75" hidden="1">
      <c r="O223" s="7"/>
    </row>
    <row r="224" ht="12.75" hidden="1">
      <c r="O224" s="7"/>
    </row>
    <row r="225" ht="12.75" hidden="1">
      <c r="O225" s="7"/>
    </row>
    <row r="226" ht="12.75" hidden="1">
      <c r="O226" s="7"/>
    </row>
    <row r="227" ht="12.75" hidden="1">
      <c r="O227" s="7"/>
    </row>
    <row r="228" ht="12.75" hidden="1">
      <c r="O228" s="7"/>
    </row>
    <row r="229" ht="12.75" hidden="1">
      <c r="O229" s="7"/>
    </row>
    <row r="230" ht="12.75"/>
    <row r="231" ht="12.75"/>
  </sheetData>
  <conditionalFormatting sqref="C3:O29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Z201"/>
  <sheetViews>
    <sheetView zoomScale="50" zoomScaleNormal="50" zoomScaleSheetLayoutView="50" workbookViewId="0" topLeftCell="A35">
      <pane xSplit="2" topLeftCell="AA1" activePane="topRight" state="frozen"/>
      <selection pane="topLeft" activeCell="A1" sqref="A1"/>
      <selection pane="topRight" activeCell="P135" sqref="P135"/>
    </sheetView>
  </sheetViews>
  <sheetFormatPr defaultColWidth="9.140625" defaultRowHeight="12.75"/>
  <cols>
    <col min="1" max="1" width="52.421875" style="33" customWidth="1"/>
    <col min="2" max="2" width="52.00390625" style="34" customWidth="1"/>
    <col min="3" max="3" width="14.57421875" style="141" customWidth="1"/>
    <col min="4" max="4" width="14.57421875" style="142" customWidth="1"/>
    <col min="5" max="5" width="10.00390625" style="142" customWidth="1"/>
    <col min="6" max="6" width="12.57421875" style="143" customWidth="1"/>
    <col min="7" max="7" width="15.7109375" style="146" hidden="1" customWidth="1"/>
    <col min="8" max="8" width="15.7109375" style="223" hidden="1" customWidth="1"/>
    <col min="9" max="9" width="15.7109375" style="146" hidden="1" customWidth="1"/>
    <col min="10" max="10" width="12.7109375" style="145" hidden="1" customWidth="1"/>
    <col min="11" max="11" width="17.140625" style="145" hidden="1" customWidth="1"/>
    <col min="12" max="13" width="19.421875" style="145" hidden="1" customWidth="1"/>
    <col min="14" max="15" width="18.28125" style="86" hidden="1" customWidth="1"/>
    <col min="16" max="16" width="18.28125" style="86" customWidth="1"/>
    <col min="17" max="19" width="10.7109375" style="149" customWidth="1"/>
    <col min="20" max="28" width="10.7109375" style="150" customWidth="1"/>
    <col min="29" max="39" width="10.7109375" style="90" customWidth="1"/>
    <col min="40" max="40" width="10.7109375" style="276" customWidth="1"/>
    <col min="41" max="43" width="10.7109375" style="90" customWidth="1"/>
    <col min="44" max="44" width="21.8515625" style="2" customWidth="1"/>
    <col min="45" max="45" width="25.7109375" style="62" bestFit="1" customWidth="1"/>
    <col min="50" max="16384" width="0" style="0" hidden="1" customWidth="1"/>
  </cols>
  <sheetData>
    <row r="1" spans="1:208" s="103" customFormat="1" ht="45">
      <c r="A1" s="94" t="s">
        <v>151</v>
      </c>
      <c r="B1" s="94"/>
      <c r="C1" s="96"/>
      <c r="D1" s="96"/>
      <c r="E1" s="96"/>
      <c r="F1" s="95"/>
      <c r="G1" s="96"/>
      <c r="H1" s="96"/>
      <c r="I1" s="96"/>
      <c r="J1" s="94"/>
      <c r="K1" s="94"/>
      <c r="L1" s="94"/>
      <c r="M1" s="94"/>
      <c r="N1" s="97"/>
      <c r="O1" s="97"/>
      <c r="P1" s="97"/>
      <c r="Q1" s="234"/>
      <c r="R1" s="98"/>
      <c r="S1" s="98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274"/>
      <c r="AO1" s="99"/>
      <c r="AP1" s="99"/>
      <c r="AQ1" s="99"/>
      <c r="AR1" s="99"/>
      <c r="AS1" s="100"/>
      <c r="AT1" s="101"/>
      <c r="AU1" s="102"/>
      <c r="GX1" s="102"/>
      <c r="GY1" s="102"/>
      <c r="GZ1" s="102"/>
    </row>
    <row r="2" spans="1:208" s="103" customFormat="1" ht="45.75">
      <c r="A2" s="104" t="s">
        <v>317</v>
      </c>
      <c r="B2" s="105"/>
      <c r="C2" s="96"/>
      <c r="D2" s="96"/>
      <c r="E2" s="96"/>
      <c r="F2" s="95"/>
      <c r="G2" s="96"/>
      <c r="H2" s="96"/>
      <c r="I2" s="96"/>
      <c r="J2" s="94"/>
      <c r="K2" s="94"/>
      <c r="L2" s="94"/>
      <c r="M2" s="94"/>
      <c r="N2" s="97"/>
      <c r="O2" s="97"/>
      <c r="P2" s="97"/>
      <c r="Q2" s="234"/>
      <c r="R2" s="98"/>
      <c r="S2" s="98"/>
      <c r="T2" s="102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274"/>
      <c r="AO2" s="99"/>
      <c r="AP2" s="99"/>
      <c r="AQ2" s="99"/>
      <c r="AR2" s="99"/>
      <c r="AS2" s="100"/>
      <c r="AT2" s="101"/>
      <c r="AU2" s="99"/>
      <c r="AV2" s="106"/>
      <c r="GX2" s="102"/>
      <c r="GY2" s="102"/>
      <c r="GZ2" s="102"/>
    </row>
    <row r="3" spans="1:45" s="111" customFormat="1" ht="27.75" customHeight="1">
      <c r="A3" s="107"/>
      <c r="B3" s="107"/>
      <c r="C3" s="107"/>
      <c r="D3" s="107"/>
      <c r="E3" s="107"/>
      <c r="F3" s="107"/>
      <c r="G3" s="108"/>
      <c r="H3" s="108"/>
      <c r="I3" s="108"/>
      <c r="J3" s="107"/>
      <c r="K3" s="107"/>
      <c r="L3" s="107"/>
      <c r="M3" s="107"/>
      <c r="N3" s="109"/>
      <c r="O3" s="109"/>
      <c r="P3" s="109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53"/>
      <c r="AD3" s="262"/>
      <c r="AE3" s="153"/>
      <c r="AF3" s="153"/>
      <c r="AG3" s="153"/>
      <c r="AH3" s="153"/>
      <c r="AI3" s="153"/>
      <c r="AJ3" s="153"/>
      <c r="AK3" s="153"/>
      <c r="AL3" s="153"/>
      <c r="AM3" s="153"/>
      <c r="AN3" s="278"/>
      <c r="AO3" s="153"/>
      <c r="AP3" s="153"/>
      <c r="AQ3" s="153"/>
      <c r="AR3" s="110"/>
      <c r="AS3" s="110"/>
    </row>
    <row r="4" spans="1:45" s="111" customFormat="1" ht="27.75" customHeight="1">
      <c r="A4" s="296" t="s">
        <v>178</v>
      </c>
      <c r="B4" s="296"/>
      <c r="C4" s="296"/>
      <c r="D4" s="296"/>
      <c r="E4" s="296"/>
      <c r="F4" s="107"/>
      <c r="G4" s="112"/>
      <c r="H4" s="112"/>
      <c r="I4" s="112"/>
      <c r="J4" s="107"/>
      <c r="K4" s="107"/>
      <c r="L4" s="107"/>
      <c r="M4" s="107"/>
      <c r="N4" s="109"/>
      <c r="O4" s="109"/>
      <c r="P4" s="109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53"/>
      <c r="AD4" s="262"/>
      <c r="AE4" s="153"/>
      <c r="AF4" s="153"/>
      <c r="AG4" s="153"/>
      <c r="AH4" s="153"/>
      <c r="AI4" s="153"/>
      <c r="AJ4" s="153"/>
      <c r="AK4" s="153"/>
      <c r="AL4" s="153"/>
      <c r="AM4" s="153"/>
      <c r="AN4" s="278"/>
      <c r="AO4" s="153"/>
      <c r="AP4" s="153"/>
      <c r="AQ4" s="153"/>
      <c r="AR4" s="110"/>
      <c r="AS4" s="110"/>
    </row>
    <row r="5" spans="1:45" s="169" customFormat="1" ht="21" customHeight="1">
      <c r="A5" s="163" t="s">
        <v>172</v>
      </c>
      <c r="B5" s="163"/>
      <c r="C5" s="163"/>
      <c r="D5" s="163"/>
      <c r="E5" s="163"/>
      <c r="F5" s="164"/>
      <c r="G5" s="165"/>
      <c r="H5" s="165"/>
      <c r="I5" s="165"/>
      <c r="J5" s="163"/>
      <c r="K5" s="163"/>
      <c r="L5" s="163"/>
      <c r="M5" s="163"/>
      <c r="N5" s="166"/>
      <c r="O5" s="166"/>
      <c r="P5" s="166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54"/>
      <c r="AD5" s="3"/>
      <c r="AE5" s="154"/>
      <c r="AF5" s="154"/>
      <c r="AG5" s="154"/>
      <c r="AH5" s="154"/>
      <c r="AI5" s="154"/>
      <c r="AJ5" s="154"/>
      <c r="AK5" s="154"/>
      <c r="AL5" s="154"/>
      <c r="AM5" s="154"/>
      <c r="AN5" s="279"/>
      <c r="AO5" s="154"/>
      <c r="AP5" s="154"/>
      <c r="AQ5" s="154"/>
      <c r="AR5" s="168"/>
      <c r="AS5" s="168"/>
    </row>
    <row r="6" spans="1:45" s="111" customFormat="1" ht="39.75" customHeight="1">
      <c r="A6" s="113" t="s">
        <v>168</v>
      </c>
      <c r="B6" s="114"/>
      <c r="C6" s="115"/>
      <c r="D6" s="116"/>
      <c r="E6" s="116"/>
      <c r="F6" s="107"/>
      <c r="G6" s="108"/>
      <c r="H6" s="108"/>
      <c r="I6" s="108"/>
      <c r="J6" s="107"/>
      <c r="K6" s="107"/>
      <c r="L6" s="107"/>
      <c r="M6" s="107"/>
      <c r="N6" s="109"/>
      <c r="O6" s="109"/>
      <c r="P6" s="109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53"/>
      <c r="AD6" s="262"/>
      <c r="AE6" s="153"/>
      <c r="AF6" s="153"/>
      <c r="AG6" s="153"/>
      <c r="AH6" s="153"/>
      <c r="AI6" s="153"/>
      <c r="AJ6" s="153"/>
      <c r="AK6" s="153"/>
      <c r="AL6" s="153"/>
      <c r="AM6" s="153"/>
      <c r="AN6" s="278"/>
      <c r="AO6" s="153"/>
      <c r="AP6" s="153"/>
      <c r="AQ6" s="153"/>
      <c r="AR6" s="110"/>
      <c r="AS6" s="110"/>
    </row>
    <row r="7" spans="1:208" s="125" customFormat="1" ht="39.75" customHeight="1">
      <c r="A7" s="113" t="s">
        <v>117</v>
      </c>
      <c r="B7" s="114"/>
      <c r="C7" s="118"/>
      <c r="D7" s="118"/>
      <c r="E7" s="118"/>
      <c r="F7" s="117"/>
      <c r="G7" s="119"/>
      <c r="H7" s="119"/>
      <c r="I7" s="119"/>
      <c r="J7" s="120"/>
      <c r="K7" s="120"/>
      <c r="L7" s="120"/>
      <c r="M7" s="120"/>
      <c r="N7" s="121"/>
      <c r="O7" s="121"/>
      <c r="P7" s="121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263"/>
      <c r="AE7" s="122"/>
      <c r="AF7" s="122"/>
      <c r="AG7" s="122"/>
      <c r="AH7" s="122"/>
      <c r="AI7" s="122"/>
      <c r="AJ7" s="122"/>
      <c r="AK7" s="122"/>
      <c r="AL7" s="122"/>
      <c r="AM7" s="122"/>
      <c r="AN7" s="267"/>
      <c r="AO7" s="122"/>
      <c r="AP7" s="122"/>
      <c r="AQ7" s="122"/>
      <c r="AR7" s="122"/>
      <c r="AS7" s="123"/>
      <c r="AT7" s="124"/>
      <c r="AU7" s="122"/>
      <c r="AV7" s="122"/>
      <c r="GX7" s="126"/>
      <c r="GY7" s="126"/>
      <c r="GZ7" s="126"/>
    </row>
    <row r="8" spans="1:208" s="79" customFormat="1" ht="39.75" customHeight="1">
      <c r="A8" s="151"/>
      <c r="B8" s="152"/>
      <c r="C8" s="127"/>
      <c r="D8" s="127"/>
      <c r="E8" s="127"/>
      <c r="F8" s="95"/>
      <c r="G8" s="87"/>
      <c r="H8" s="87"/>
      <c r="I8" s="87"/>
      <c r="J8" s="128"/>
      <c r="K8" s="128"/>
      <c r="L8" s="128"/>
      <c r="M8" s="128"/>
      <c r="N8" s="76"/>
      <c r="O8" s="76"/>
      <c r="P8" s="76"/>
      <c r="Q8" s="88"/>
      <c r="R8" s="88"/>
      <c r="S8" s="88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275"/>
      <c r="AO8" s="89"/>
      <c r="AP8" s="89"/>
      <c r="AQ8" s="89"/>
      <c r="AR8" s="77"/>
      <c r="AS8" s="77"/>
      <c r="AT8" s="78"/>
      <c r="AU8" s="77"/>
      <c r="AV8" s="77"/>
      <c r="GX8" s="80"/>
      <c r="GY8" s="80"/>
      <c r="GZ8" s="80"/>
    </row>
    <row r="9" spans="1:208" s="125" customFormat="1" ht="39.75" customHeight="1">
      <c r="A9" s="113" t="s">
        <v>193</v>
      </c>
      <c r="B9" s="114"/>
      <c r="C9" s="118"/>
      <c r="D9" s="118"/>
      <c r="E9" s="118"/>
      <c r="F9" s="117"/>
      <c r="G9" s="119"/>
      <c r="H9" s="119"/>
      <c r="I9" s="119"/>
      <c r="J9" s="120"/>
      <c r="K9" s="120"/>
      <c r="L9" s="120"/>
      <c r="M9" s="120"/>
      <c r="N9" s="121"/>
      <c r="O9" s="121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263"/>
      <c r="AE9" s="122"/>
      <c r="AF9" s="122"/>
      <c r="AG9" s="122"/>
      <c r="AH9" s="122"/>
      <c r="AI9" s="122"/>
      <c r="AJ9" s="122"/>
      <c r="AK9" s="122"/>
      <c r="AL9" s="122"/>
      <c r="AM9" s="122"/>
      <c r="AN9" s="267"/>
      <c r="AO9" s="122"/>
      <c r="AP9" s="122"/>
      <c r="AQ9" s="122"/>
      <c r="AR9" s="122"/>
      <c r="AS9" s="122"/>
      <c r="AT9" s="124"/>
      <c r="AU9" s="122"/>
      <c r="AV9" s="122"/>
      <c r="GX9" s="126"/>
      <c r="GY9" s="126"/>
      <c r="GZ9" s="126"/>
    </row>
    <row r="10" spans="1:13" ht="27.75">
      <c r="A10" s="119" t="s">
        <v>194</v>
      </c>
      <c r="B10" s="119"/>
      <c r="C10" s="115"/>
      <c r="D10" s="116"/>
      <c r="E10" s="116"/>
      <c r="F10" s="116"/>
      <c r="G10" s="231"/>
      <c r="H10" s="231"/>
      <c r="I10" s="231"/>
      <c r="J10" s="116"/>
      <c r="K10" s="116"/>
      <c r="L10" s="116"/>
      <c r="M10" s="116"/>
    </row>
    <row r="11" spans="1:45" s="63" customFormat="1" ht="164.25" customHeight="1" thickBot="1">
      <c r="A11" s="129" t="s">
        <v>103</v>
      </c>
      <c r="B11" s="129" t="s">
        <v>9</v>
      </c>
      <c r="C11" s="130" t="s">
        <v>48</v>
      </c>
      <c r="D11" s="82" t="s">
        <v>49</v>
      </c>
      <c r="E11" s="82" t="s">
        <v>50</v>
      </c>
      <c r="F11" s="83" t="s">
        <v>105</v>
      </c>
      <c r="G11" s="131" t="s">
        <v>99</v>
      </c>
      <c r="H11" s="81">
        <v>42349</v>
      </c>
      <c r="I11" s="81" t="s">
        <v>179</v>
      </c>
      <c r="J11" s="81" t="s">
        <v>191</v>
      </c>
      <c r="K11" s="81" t="s">
        <v>197</v>
      </c>
      <c r="L11" s="81" t="s">
        <v>207</v>
      </c>
      <c r="M11" s="81" t="s">
        <v>221</v>
      </c>
      <c r="N11" s="84" t="s">
        <v>118</v>
      </c>
      <c r="O11" s="84" t="s">
        <v>240</v>
      </c>
      <c r="P11" s="84" t="s">
        <v>251</v>
      </c>
      <c r="Q11" s="148" t="s">
        <v>285</v>
      </c>
      <c r="R11" s="148" t="s">
        <v>286</v>
      </c>
      <c r="S11" s="148" t="s">
        <v>287</v>
      </c>
      <c r="T11" s="148" t="s">
        <v>288</v>
      </c>
      <c r="U11" s="148" t="s">
        <v>289</v>
      </c>
      <c r="V11" s="148" t="s">
        <v>290</v>
      </c>
      <c r="W11" s="148" t="s">
        <v>291</v>
      </c>
      <c r="X11" s="148" t="s">
        <v>292</v>
      </c>
      <c r="Y11" s="148" t="s">
        <v>293</v>
      </c>
      <c r="Z11" s="148" t="s">
        <v>294</v>
      </c>
      <c r="AA11" s="148" t="s">
        <v>295</v>
      </c>
      <c r="AB11" s="148" t="s">
        <v>296</v>
      </c>
      <c r="AC11" s="148" t="s">
        <v>297</v>
      </c>
      <c r="AD11" s="264" t="s">
        <v>298</v>
      </c>
      <c r="AE11" s="148" t="s">
        <v>299</v>
      </c>
      <c r="AF11" s="148" t="s">
        <v>300</v>
      </c>
      <c r="AG11" s="148" t="s">
        <v>301</v>
      </c>
      <c r="AH11" s="148" t="s">
        <v>302</v>
      </c>
      <c r="AI11" s="148" t="s">
        <v>303</v>
      </c>
      <c r="AJ11" s="148" t="s">
        <v>304</v>
      </c>
      <c r="AK11" s="148" t="s">
        <v>305</v>
      </c>
      <c r="AL11" s="148" t="s">
        <v>306</v>
      </c>
      <c r="AM11" s="148" t="s">
        <v>307</v>
      </c>
      <c r="AN11" s="268" t="s">
        <v>308</v>
      </c>
      <c r="AO11" s="148" t="s">
        <v>309</v>
      </c>
      <c r="AP11" s="148" t="s">
        <v>310</v>
      </c>
      <c r="AQ11" s="265" t="s">
        <v>311</v>
      </c>
      <c r="AR11" s="66"/>
      <c r="AS11" s="66"/>
    </row>
    <row r="12" spans="1:45" s="177" customFormat="1" ht="34.5" customHeight="1" hidden="1">
      <c r="A12" s="170" t="s">
        <v>116</v>
      </c>
      <c r="B12" s="170" t="s">
        <v>45</v>
      </c>
      <c r="C12" s="171">
        <f aca="true" t="shared" si="0" ref="C12:C37">D12+E12</f>
        <v>0</v>
      </c>
      <c r="D12" s="171">
        <f>COUNTIF(Q12:AP12,"150")</f>
        <v>0</v>
      </c>
      <c r="E12" s="171">
        <f>COUNTIF(Q12:AP12,"&lt;150")</f>
        <v>0</v>
      </c>
      <c r="F12" s="171">
        <f aca="true" t="shared" si="1" ref="F12:F37">D12-E12</f>
        <v>0</v>
      </c>
      <c r="G12" s="172" t="e">
        <f aca="true" t="shared" si="2" ref="G12:G37">SUM(D12/C12%)</f>
        <v>#DIV/0!</v>
      </c>
      <c r="H12" s="220">
        <v>25</v>
      </c>
      <c r="I12" s="220">
        <v>20</v>
      </c>
      <c r="J12" s="220">
        <v>20</v>
      </c>
      <c r="K12" s="173">
        <v>20</v>
      </c>
      <c r="L12" s="173">
        <v>20</v>
      </c>
      <c r="M12" s="173"/>
      <c r="N12" s="174">
        <f>L12-K12</f>
        <v>0</v>
      </c>
      <c r="O12" s="174"/>
      <c r="P12" s="174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90"/>
      <c r="AE12" s="175"/>
      <c r="AF12" s="175"/>
      <c r="AG12" s="175"/>
      <c r="AH12" s="175"/>
      <c r="AI12" s="175"/>
      <c r="AJ12" s="175"/>
      <c r="AK12" s="175"/>
      <c r="AL12" s="175"/>
      <c r="AM12" s="175"/>
      <c r="AN12" s="269"/>
      <c r="AO12" s="175"/>
      <c r="AP12" s="175"/>
      <c r="AQ12" s="175"/>
      <c r="AR12" s="176"/>
      <c r="AS12" s="176"/>
    </row>
    <row r="13" spans="1:45" s="2" customFormat="1" ht="34.5" customHeight="1">
      <c r="A13" s="170" t="s">
        <v>196</v>
      </c>
      <c r="B13" s="132" t="s">
        <v>45</v>
      </c>
      <c r="C13" s="133">
        <f t="shared" si="0"/>
        <v>1</v>
      </c>
      <c r="D13" s="133">
        <f aca="true" t="shared" si="3" ref="D13:D105">COUNTIF(Q13:AP13,"150")</f>
        <v>0</v>
      </c>
      <c r="E13" s="133">
        <f aca="true" t="shared" si="4" ref="E13:E105">COUNTIF(Q13:AP13,"&lt;150")</f>
        <v>1</v>
      </c>
      <c r="F13" s="133">
        <f t="shared" si="1"/>
        <v>-1</v>
      </c>
      <c r="G13" s="134">
        <f t="shared" si="2"/>
        <v>0</v>
      </c>
      <c r="H13" s="218">
        <v>10</v>
      </c>
      <c r="I13" s="218">
        <v>55</v>
      </c>
      <c r="J13" s="218">
        <v>60</v>
      </c>
      <c r="K13" s="135">
        <v>60</v>
      </c>
      <c r="L13" s="135">
        <v>55</v>
      </c>
      <c r="M13" s="135">
        <v>55</v>
      </c>
      <c r="N13" s="174">
        <f aca="true" t="shared" si="5" ref="N13:N96">L13-K13</f>
        <v>-5</v>
      </c>
      <c r="O13" s="174">
        <v>55</v>
      </c>
      <c r="P13" s="174">
        <v>55</v>
      </c>
      <c r="Q13" s="85"/>
      <c r="R13" s="85"/>
      <c r="S13" s="85">
        <v>122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90"/>
      <c r="AE13" s="85"/>
      <c r="AF13" s="85"/>
      <c r="AG13" s="85"/>
      <c r="AH13" s="85"/>
      <c r="AI13" s="85"/>
      <c r="AJ13" s="85"/>
      <c r="AK13" s="85"/>
      <c r="AL13" s="85"/>
      <c r="AM13" s="85"/>
      <c r="AN13" s="270"/>
      <c r="AO13" s="85"/>
      <c r="AP13" s="85"/>
      <c r="AQ13" s="90"/>
      <c r="AR13" s="60"/>
      <c r="AS13" s="60"/>
    </row>
    <row r="14" spans="1:45" s="177" customFormat="1" ht="34.5" customHeight="1" hidden="1">
      <c r="A14" s="170" t="s">
        <v>124</v>
      </c>
      <c r="B14" s="170" t="s">
        <v>45</v>
      </c>
      <c r="C14" s="171">
        <f t="shared" si="0"/>
        <v>0</v>
      </c>
      <c r="D14" s="171">
        <f t="shared" si="3"/>
        <v>0</v>
      </c>
      <c r="E14" s="171">
        <f t="shared" si="4"/>
        <v>0</v>
      </c>
      <c r="F14" s="171">
        <f t="shared" si="1"/>
        <v>0</v>
      </c>
      <c r="G14" s="172" t="e">
        <f t="shared" si="2"/>
        <v>#DIV/0!</v>
      </c>
      <c r="H14" s="220">
        <v>10</v>
      </c>
      <c r="I14" s="220">
        <v>10</v>
      </c>
      <c r="J14" s="220">
        <v>10</v>
      </c>
      <c r="K14" s="173">
        <v>10</v>
      </c>
      <c r="L14" s="173">
        <v>10</v>
      </c>
      <c r="M14" s="173"/>
      <c r="N14" s="174">
        <f t="shared" si="5"/>
        <v>0</v>
      </c>
      <c r="O14" s="174"/>
      <c r="P14" s="174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90"/>
      <c r="AE14" s="175"/>
      <c r="AF14" s="175"/>
      <c r="AG14" s="175"/>
      <c r="AH14" s="175"/>
      <c r="AI14" s="175"/>
      <c r="AJ14" s="175"/>
      <c r="AK14" s="175"/>
      <c r="AL14" s="175"/>
      <c r="AM14" s="175"/>
      <c r="AN14" s="269"/>
      <c r="AO14" s="175"/>
      <c r="AP14" s="175"/>
      <c r="AQ14" s="175"/>
      <c r="AR14" s="176"/>
      <c r="AS14" s="176"/>
    </row>
    <row r="15" spans="1:45" s="177" customFormat="1" ht="34.5" customHeight="1" hidden="1">
      <c r="A15" s="170" t="s">
        <v>51</v>
      </c>
      <c r="B15" s="170" t="s">
        <v>45</v>
      </c>
      <c r="C15" s="171">
        <f t="shared" si="0"/>
        <v>0</v>
      </c>
      <c r="D15" s="171">
        <f t="shared" si="3"/>
        <v>0</v>
      </c>
      <c r="E15" s="171">
        <f t="shared" si="4"/>
        <v>0</v>
      </c>
      <c r="F15" s="171">
        <f t="shared" si="1"/>
        <v>0</v>
      </c>
      <c r="G15" s="172" t="e">
        <f t="shared" si="2"/>
        <v>#DIV/0!</v>
      </c>
      <c r="H15" s="220">
        <v>25</v>
      </c>
      <c r="I15" s="220">
        <v>25</v>
      </c>
      <c r="J15" s="220">
        <v>25</v>
      </c>
      <c r="K15" s="173">
        <v>25</v>
      </c>
      <c r="L15" s="173">
        <v>25</v>
      </c>
      <c r="M15" s="173"/>
      <c r="N15" s="174">
        <f t="shared" si="5"/>
        <v>0</v>
      </c>
      <c r="O15" s="174"/>
      <c r="P15" s="174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90"/>
      <c r="AE15" s="175"/>
      <c r="AF15" s="175"/>
      <c r="AG15" s="175"/>
      <c r="AH15" s="175"/>
      <c r="AI15" s="175"/>
      <c r="AJ15" s="175"/>
      <c r="AK15" s="175"/>
      <c r="AL15" s="175"/>
      <c r="AM15" s="175"/>
      <c r="AN15" s="269"/>
      <c r="AO15" s="175"/>
      <c r="AP15" s="175"/>
      <c r="AQ15" s="175"/>
      <c r="AR15" s="176"/>
      <c r="AS15" s="176"/>
    </row>
    <row r="16" spans="1:45" s="2" customFormat="1" ht="34.5" customHeight="1">
      <c r="A16" s="132" t="s">
        <v>123</v>
      </c>
      <c r="B16" s="132" t="s">
        <v>45</v>
      </c>
      <c r="C16" s="133">
        <f t="shared" si="0"/>
        <v>19</v>
      </c>
      <c r="D16" s="133">
        <f t="shared" si="3"/>
        <v>8</v>
      </c>
      <c r="E16" s="133">
        <f t="shared" si="4"/>
        <v>11</v>
      </c>
      <c r="F16" s="133">
        <f t="shared" si="1"/>
        <v>-3</v>
      </c>
      <c r="G16" s="134">
        <f t="shared" si="2"/>
        <v>42.10526315789474</v>
      </c>
      <c r="H16" s="218">
        <v>5</v>
      </c>
      <c r="I16" s="218">
        <v>5</v>
      </c>
      <c r="J16" s="218">
        <v>-5</v>
      </c>
      <c r="K16" s="135" t="s">
        <v>167</v>
      </c>
      <c r="L16" s="135">
        <v>60</v>
      </c>
      <c r="M16" s="135">
        <v>60</v>
      </c>
      <c r="N16" s="174"/>
      <c r="O16" s="174">
        <v>60</v>
      </c>
      <c r="P16" s="174">
        <v>60</v>
      </c>
      <c r="Q16" s="85">
        <v>150</v>
      </c>
      <c r="R16" s="85"/>
      <c r="S16" s="85"/>
      <c r="T16" s="85">
        <v>150</v>
      </c>
      <c r="U16" s="85">
        <v>150</v>
      </c>
      <c r="V16" s="85">
        <v>150</v>
      </c>
      <c r="W16" s="85">
        <v>137</v>
      </c>
      <c r="X16" s="85">
        <v>133</v>
      </c>
      <c r="Y16" s="85">
        <v>150</v>
      </c>
      <c r="Z16" s="85">
        <v>150</v>
      </c>
      <c r="AA16" s="85"/>
      <c r="AB16" s="85">
        <v>116</v>
      </c>
      <c r="AC16" s="85">
        <v>150</v>
      </c>
      <c r="AD16" s="90">
        <v>140</v>
      </c>
      <c r="AE16" s="85">
        <v>96</v>
      </c>
      <c r="AF16" s="85">
        <v>116</v>
      </c>
      <c r="AG16" s="85">
        <v>115</v>
      </c>
      <c r="AH16" s="85">
        <v>114</v>
      </c>
      <c r="AI16" s="85">
        <v>150</v>
      </c>
      <c r="AJ16" s="85"/>
      <c r="AK16" s="85">
        <v>131</v>
      </c>
      <c r="AL16" s="85">
        <v>97</v>
      </c>
      <c r="AM16" s="85">
        <v>127</v>
      </c>
      <c r="AN16" s="270"/>
      <c r="AO16" s="85"/>
      <c r="AP16" s="85"/>
      <c r="AQ16" s="90"/>
      <c r="AR16" s="60"/>
      <c r="AS16" s="60"/>
    </row>
    <row r="17" spans="1:45" s="2" customFormat="1" ht="34.5" customHeight="1">
      <c r="A17" s="170" t="s">
        <v>248</v>
      </c>
      <c r="B17" s="170" t="s">
        <v>45</v>
      </c>
      <c r="C17" s="133">
        <f>D17+E17</f>
        <v>0</v>
      </c>
      <c r="D17" s="133">
        <f>COUNTIF(Q17:AP17,"150")</f>
        <v>0</v>
      </c>
      <c r="E17" s="133">
        <f>COUNTIF(Q17:AP17,"&lt;150")</f>
        <v>0</v>
      </c>
      <c r="F17" s="133">
        <f>D17-E17</f>
        <v>0</v>
      </c>
      <c r="G17" s="134" t="e">
        <f>SUM(D17/C17%)</f>
        <v>#DIV/0!</v>
      </c>
      <c r="H17" s="218"/>
      <c r="I17" s="218"/>
      <c r="J17" s="218">
        <v>25</v>
      </c>
      <c r="K17" s="135" t="s">
        <v>167</v>
      </c>
      <c r="L17" s="135" t="s">
        <v>167</v>
      </c>
      <c r="M17" s="135">
        <v>25</v>
      </c>
      <c r="N17" s="174" t="e">
        <f>L17-K17</f>
        <v>#VALUE!</v>
      </c>
      <c r="O17" s="174" t="s">
        <v>167</v>
      </c>
      <c r="P17" s="174">
        <v>25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0"/>
      <c r="AE17" s="85"/>
      <c r="AF17" s="85"/>
      <c r="AG17" s="85"/>
      <c r="AH17" s="85"/>
      <c r="AI17" s="85"/>
      <c r="AJ17" s="85"/>
      <c r="AK17" s="85"/>
      <c r="AL17" s="85"/>
      <c r="AM17" s="85"/>
      <c r="AN17" s="270"/>
      <c r="AO17" s="85"/>
      <c r="AP17" s="85"/>
      <c r="AQ17" s="90"/>
      <c r="AR17" s="60"/>
      <c r="AS17" s="60"/>
    </row>
    <row r="18" spans="1:45" s="2" customFormat="1" ht="34.5" customHeight="1">
      <c r="A18" s="132" t="s">
        <v>217</v>
      </c>
      <c r="B18" s="132" t="s">
        <v>45</v>
      </c>
      <c r="C18" s="133">
        <f t="shared" si="0"/>
        <v>1</v>
      </c>
      <c r="D18" s="133">
        <f>COUNTIF(Q18:AP18,"150")</f>
        <v>0</v>
      </c>
      <c r="E18" s="133">
        <f>COUNTIF(Q18:AP18,"&lt;150")</f>
        <v>1</v>
      </c>
      <c r="F18" s="133">
        <f t="shared" si="1"/>
        <v>-1</v>
      </c>
      <c r="G18" s="134">
        <f t="shared" si="2"/>
        <v>0</v>
      </c>
      <c r="H18" s="218"/>
      <c r="I18" s="218"/>
      <c r="J18" s="218">
        <v>25</v>
      </c>
      <c r="K18" s="135" t="s">
        <v>167</v>
      </c>
      <c r="L18" s="135" t="s">
        <v>167</v>
      </c>
      <c r="M18" s="135">
        <v>25</v>
      </c>
      <c r="N18" s="174" t="e">
        <f>L18-K18</f>
        <v>#VALUE!</v>
      </c>
      <c r="O18" s="174">
        <v>25</v>
      </c>
      <c r="P18" s="174">
        <v>25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>
        <v>119</v>
      </c>
      <c r="AC18" s="85"/>
      <c r="AD18" s="90"/>
      <c r="AE18" s="85"/>
      <c r="AF18" s="85"/>
      <c r="AG18" s="85"/>
      <c r="AH18" s="85"/>
      <c r="AI18" s="85"/>
      <c r="AJ18" s="85"/>
      <c r="AK18" s="85"/>
      <c r="AL18" s="85"/>
      <c r="AM18" s="85"/>
      <c r="AN18" s="270"/>
      <c r="AO18" s="85"/>
      <c r="AP18" s="85"/>
      <c r="AQ18" s="90"/>
      <c r="AR18" s="60"/>
      <c r="AS18" s="60"/>
    </row>
    <row r="19" spans="1:45" s="2" customFormat="1" ht="34.5" customHeight="1">
      <c r="A19" s="132" t="s">
        <v>195</v>
      </c>
      <c r="B19" s="132" t="s">
        <v>45</v>
      </c>
      <c r="C19" s="133">
        <f t="shared" si="0"/>
        <v>20</v>
      </c>
      <c r="D19" s="133">
        <f>COUNTIF(Q19:AP19,"150")</f>
        <v>10</v>
      </c>
      <c r="E19" s="133">
        <f>COUNTIF(Q19:AP19,"&lt;150")</f>
        <v>10</v>
      </c>
      <c r="F19" s="133">
        <f t="shared" si="1"/>
        <v>0</v>
      </c>
      <c r="G19" s="134">
        <f t="shared" si="2"/>
        <v>50</v>
      </c>
      <c r="H19" s="218"/>
      <c r="I19" s="218"/>
      <c r="J19" s="218">
        <v>25</v>
      </c>
      <c r="K19" s="135">
        <v>50</v>
      </c>
      <c r="L19" s="135">
        <v>50</v>
      </c>
      <c r="M19" s="135">
        <v>25</v>
      </c>
      <c r="N19" s="174">
        <f t="shared" si="5"/>
        <v>0</v>
      </c>
      <c r="O19" s="174">
        <v>25</v>
      </c>
      <c r="P19" s="174">
        <v>10</v>
      </c>
      <c r="Q19" s="85">
        <v>97</v>
      </c>
      <c r="R19" s="85"/>
      <c r="S19" s="85">
        <v>144</v>
      </c>
      <c r="T19" s="85">
        <v>150</v>
      </c>
      <c r="U19" s="85">
        <v>150</v>
      </c>
      <c r="V19" s="85">
        <v>150</v>
      </c>
      <c r="W19" s="85">
        <v>150</v>
      </c>
      <c r="X19" s="85">
        <v>150</v>
      </c>
      <c r="Y19" s="85">
        <v>150</v>
      </c>
      <c r="Z19" s="85">
        <v>127</v>
      </c>
      <c r="AA19" s="85"/>
      <c r="AB19" s="85">
        <v>122</v>
      </c>
      <c r="AC19" s="85">
        <v>150</v>
      </c>
      <c r="AD19" s="90">
        <v>128</v>
      </c>
      <c r="AE19" s="85">
        <v>150</v>
      </c>
      <c r="AF19" s="85">
        <v>150</v>
      </c>
      <c r="AG19" s="85">
        <v>107</v>
      </c>
      <c r="AH19" s="85">
        <v>148</v>
      </c>
      <c r="AI19" s="85">
        <v>111</v>
      </c>
      <c r="AJ19" s="85"/>
      <c r="AK19" s="85">
        <v>75</v>
      </c>
      <c r="AL19" s="85">
        <v>150</v>
      </c>
      <c r="AM19" s="85">
        <v>103</v>
      </c>
      <c r="AN19" s="270"/>
      <c r="AO19" s="85"/>
      <c r="AP19" s="85"/>
      <c r="AQ19" s="90"/>
      <c r="AR19" s="60"/>
      <c r="AS19" s="60"/>
    </row>
    <row r="20" spans="1:45" s="2" customFormat="1" ht="34.5" customHeight="1">
      <c r="A20" s="132" t="s">
        <v>52</v>
      </c>
      <c r="B20" s="132" t="s">
        <v>45</v>
      </c>
      <c r="C20" s="133">
        <f t="shared" si="0"/>
        <v>19</v>
      </c>
      <c r="D20" s="133">
        <f t="shared" si="3"/>
        <v>13</v>
      </c>
      <c r="E20" s="133">
        <f t="shared" si="4"/>
        <v>6</v>
      </c>
      <c r="F20" s="133">
        <f t="shared" si="1"/>
        <v>7</v>
      </c>
      <c r="G20" s="134">
        <f t="shared" si="2"/>
        <v>68.42105263157895</v>
      </c>
      <c r="H20" s="218">
        <v>-5</v>
      </c>
      <c r="I20" s="218">
        <v>-5</v>
      </c>
      <c r="J20" s="218">
        <v>-10</v>
      </c>
      <c r="K20" s="135">
        <v>-10</v>
      </c>
      <c r="L20" s="135">
        <v>-10</v>
      </c>
      <c r="M20" s="135">
        <v>-20</v>
      </c>
      <c r="N20" s="174">
        <f t="shared" si="5"/>
        <v>0</v>
      </c>
      <c r="O20" s="174">
        <v>-20</v>
      </c>
      <c r="P20" s="174">
        <v>-15</v>
      </c>
      <c r="Q20" s="85">
        <v>150</v>
      </c>
      <c r="R20" s="85"/>
      <c r="S20" s="85">
        <v>150</v>
      </c>
      <c r="T20" s="85">
        <v>89</v>
      </c>
      <c r="U20" s="85">
        <v>150</v>
      </c>
      <c r="V20" s="85">
        <v>150</v>
      </c>
      <c r="W20" s="85">
        <v>140</v>
      </c>
      <c r="X20" s="85">
        <v>86</v>
      </c>
      <c r="Y20" s="85">
        <v>150</v>
      </c>
      <c r="Z20" s="85">
        <v>150</v>
      </c>
      <c r="AA20" s="85"/>
      <c r="AB20" s="85"/>
      <c r="AC20" s="85">
        <v>144</v>
      </c>
      <c r="AD20" s="90">
        <v>150</v>
      </c>
      <c r="AE20" s="85">
        <v>124</v>
      </c>
      <c r="AF20" s="85">
        <v>150</v>
      </c>
      <c r="AG20" s="85">
        <v>150</v>
      </c>
      <c r="AH20" s="85">
        <v>150</v>
      </c>
      <c r="AI20" s="85">
        <v>150</v>
      </c>
      <c r="AJ20" s="85"/>
      <c r="AK20" s="85">
        <v>150</v>
      </c>
      <c r="AL20" s="85">
        <v>150</v>
      </c>
      <c r="AM20" s="85">
        <v>149</v>
      </c>
      <c r="AN20" s="270"/>
      <c r="AO20" s="85"/>
      <c r="AP20" s="85"/>
      <c r="AQ20" s="90"/>
      <c r="AR20" s="60"/>
      <c r="AS20" s="60"/>
    </row>
    <row r="21" spans="1:45" s="2" customFormat="1" ht="34.5" customHeight="1">
      <c r="A21" s="132" t="s">
        <v>53</v>
      </c>
      <c r="B21" s="132" t="s">
        <v>45</v>
      </c>
      <c r="C21" s="133">
        <f t="shared" si="0"/>
        <v>20</v>
      </c>
      <c r="D21" s="133">
        <f t="shared" si="3"/>
        <v>10</v>
      </c>
      <c r="E21" s="133">
        <f t="shared" si="4"/>
        <v>10</v>
      </c>
      <c r="F21" s="133">
        <f t="shared" si="1"/>
        <v>0</v>
      </c>
      <c r="G21" s="134">
        <f t="shared" si="2"/>
        <v>50</v>
      </c>
      <c r="H21" s="218">
        <v>-5</v>
      </c>
      <c r="I21" s="218">
        <v>0</v>
      </c>
      <c r="J21" s="218">
        <v>-10</v>
      </c>
      <c r="K21" s="135">
        <v>-15</v>
      </c>
      <c r="L21" s="135">
        <v>-15</v>
      </c>
      <c r="M21" s="135">
        <v>-25</v>
      </c>
      <c r="N21" s="174">
        <f t="shared" si="5"/>
        <v>0</v>
      </c>
      <c r="O21" s="174">
        <v>-25</v>
      </c>
      <c r="P21" s="174">
        <v>-35</v>
      </c>
      <c r="Q21" s="85">
        <v>150</v>
      </c>
      <c r="R21" s="85"/>
      <c r="S21" s="85">
        <v>150</v>
      </c>
      <c r="T21" s="85">
        <v>150</v>
      </c>
      <c r="U21" s="85">
        <v>150</v>
      </c>
      <c r="V21" s="85">
        <v>96</v>
      </c>
      <c r="W21" s="85">
        <v>53</v>
      </c>
      <c r="X21" s="85">
        <v>61</v>
      </c>
      <c r="Y21" s="85">
        <v>150</v>
      </c>
      <c r="Z21" s="85">
        <v>148</v>
      </c>
      <c r="AA21" s="85"/>
      <c r="AB21" s="85">
        <v>150</v>
      </c>
      <c r="AC21" s="85">
        <v>67</v>
      </c>
      <c r="AD21" s="90">
        <v>150</v>
      </c>
      <c r="AE21" s="85">
        <v>73</v>
      </c>
      <c r="AF21" s="85">
        <v>147</v>
      </c>
      <c r="AG21" s="85">
        <v>150</v>
      </c>
      <c r="AH21" s="85">
        <v>150</v>
      </c>
      <c r="AI21" s="85">
        <v>150</v>
      </c>
      <c r="AJ21" s="85"/>
      <c r="AK21" s="85">
        <v>90</v>
      </c>
      <c r="AL21" s="85">
        <v>65</v>
      </c>
      <c r="AM21" s="85">
        <v>98</v>
      </c>
      <c r="AN21" s="270"/>
      <c r="AO21" s="85"/>
      <c r="AP21" s="85"/>
      <c r="AQ21" s="90"/>
      <c r="AR21" s="60"/>
      <c r="AS21" s="60"/>
    </row>
    <row r="22" spans="1:45" s="162" customFormat="1" ht="34.5" customHeight="1" thickBot="1">
      <c r="A22" s="178" t="s">
        <v>54</v>
      </c>
      <c r="B22" s="155" t="s">
        <v>45</v>
      </c>
      <c r="C22" s="156">
        <f t="shared" si="0"/>
        <v>0</v>
      </c>
      <c r="D22" s="156">
        <f t="shared" si="3"/>
        <v>0</v>
      </c>
      <c r="E22" s="156">
        <f t="shared" si="4"/>
        <v>0</v>
      </c>
      <c r="F22" s="156">
        <f t="shared" si="1"/>
        <v>0</v>
      </c>
      <c r="G22" s="157" t="e">
        <f t="shared" si="2"/>
        <v>#DIV/0!</v>
      </c>
      <c r="H22" s="219">
        <v>75</v>
      </c>
      <c r="I22" s="219">
        <v>65</v>
      </c>
      <c r="J22" s="219">
        <v>60</v>
      </c>
      <c r="K22" s="158">
        <v>60</v>
      </c>
      <c r="L22" s="158">
        <v>60</v>
      </c>
      <c r="M22" s="135">
        <v>60</v>
      </c>
      <c r="N22" s="174">
        <f t="shared" si="5"/>
        <v>0</v>
      </c>
      <c r="O22" s="174">
        <v>60</v>
      </c>
      <c r="P22" s="174">
        <v>60</v>
      </c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60"/>
      <c r="AE22" s="159"/>
      <c r="AF22" s="159"/>
      <c r="AG22" s="159"/>
      <c r="AH22" s="159"/>
      <c r="AI22" s="159"/>
      <c r="AJ22" s="159"/>
      <c r="AK22" s="159"/>
      <c r="AL22" s="159"/>
      <c r="AM22" s="159"/>
      <c r="AN22" s="271"/>
      <c r="AO22" s="159"/>
      <c r="AP22" s="159"/>
      <c r="AQ22" s="160"/>
      <c r="AR22" s="161"/>
      <c r="AS22" s="161"/>
    </row>
    <row r="23" spans="1:45" s="2" customFormat="1" ht="34.5" customHeight="1" thickTop="1">
      <c r="A23" s="132" t="s">
        <v>55</v>
      </c>
      <c r="B23" s="132" t="s">
        <v>1</v>
      </c>
      <c r="C23" s="133">
        <f t="shared" si="0"/>
        <v>19</v>
      </c>
      <c r="D23" s="133">
        <f t="shared" si="3"/>
        <v>10</v>
      </c>
      <c r="E23" s="133">
        <f t="shared" si="4"/>
        <v>9</v>
      </c>
      <c r="F23" s="133">
        <f t="shared" si="1"/>
        <v>1</v>
      </c>
      <c r="G23" s="134">
        <f t="shared" si="2"/>
        <v>52.63157894736842</v>
      </c>
      <c r="H23" s="218">
        <v>15</v>
      </c>
      <c r="I23" s="218">
        <v>15</v>
      </c>
      <c r="J23" s="218">
        <v>15</v>
      </c>
      <c r="K23" s="135">
        <v>10</v>
      </c>
      <c r="L23" s="135">
        <v>0</v>
      </c>
      <c r="M23" s="135">
        <v>0</v>
      </c>
      <c r="N23" s="174">
        <f t="shared" si="5"/>
        <v>-10</v>
      </c>
      <c r="O23" s="174">
        <v>5</v>
      </c>
      <c r="P23" s="174">
        <v>5</v>
      </c>
      <c r="Q23" s="85">
        <v>115</v>
      </c>
      <c r="R23" s="85">
        <v>150</v>
      </c>
      <c r="S23" s="85"/>
      <c r="T23" s="85">
        <v>143</v>
      </c>
      <c r="U23" s="85">
        <v>150</v>
      </c>
      <c r="V23" s="85"/>
      <c r="W23" s="85">
        <v>126</v>
      </c>
      <c r="X23" s="85">
        <v>109</v>
      </c>
      <c r="Y23" s="85">
        <v>104</v>
      </c>
      <c r="Z23" s="85">
        <v>140</v>
      </c>
      <c r="AA23" s="85">
        <v>123</v>
      </c>
      <c r="AB23" s="85">
        <v>150</v>
      </c>
      <c r="AC23" s="85">
        <v>102</v>
      </c>
      <c r="AD23" s="90">
        <v>150</v>
      </c>
      <c r="AE23" s="85"/>
      <c r="AF23" s="85">
        <v>150</v>
      </c>
      <c r="AG23" s="85">
        <v>1550</v>
      </c>
      <c r="AH23" s="85">
        <v>92</v>
      </c>
      <c r="AI23" s="85">
        <v>150</v>
      </c>
      <c r="AJ23" s="85">
        <v>150</v>
      </c>
      <c r="AK23" s="85">
        <v>150</v>
      </c>
      <c r="AL23" s="85">
        <v>150</v>
      </c>
      <c r="AM23" s="85">
        <v>150</v>
      </c>
      <c r="AN23" s="270"/>
      <c r="AO23" s="85"/>
      <c r="AP23" s="85"/>
      <c r="AQ23" s="90"/>
      <c r="AR23" s="60"/>
      <c r="AS23" s="60"/>
    </row>
    <row r="24" spans="1:45" s="177" customFormat="1" ht="34.5" customHeight="1">
      <c r="A24" s="132" t="s">
        <v>238</v>
      </c>
      <c r="B24" s="132" t="s">
        <v>1</v>
      </c>
      <c r="C24" s="171">
        <f t="shared" si="0"/>
        <v>1</v>
      </c>
      <c r="D24" s="171">
        <f t="shared" si="3"/>
        <v>0</v>
      </c>
      <c r="E24" s="171">
        <f t="shared" si="4"/>
        <v>1</v>
      </c>
      <c r="F24" s="171">
        <f t="shared" si="1"/>
        <v>-1</v>
      </c>
      <c r="G24" s="172">
        <f t="shared" si="2"/>
        <v>0</v>
      </c>
      <c r="H24" s="220">
        <v>10</v>
      </c>
      <c r="I24" s="220">
        <v>10</v>
      </c>
      <c r="J24" s="220">
        <v>10</v>
      </c>
      <c r="K24" s="173">
        <v>10</v>
      </c>
      <c r="L24" s="173">
        <v>10</v>
      </c>
      <c r="M24" s="173">
        <v>10</v>
      </c>
      <c r="N24" s="174">
        <f t="shared" si="5"/>
        <v>0</v>
      </c>
      <c r="O24" s="174">
        <v>5</v>
      </c>
      <c r="P24" s="174">
        <v>5</v>
      </c>
      <c r="Q24" s="85"/>
      <c r="R24" s="85"/>
      <c r="S24" s="85">
        <v>121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90"/>
      <c r="AE24" s="85"/>
      <c r="AF24" s="85"/>
      <c r="AG24" s="85"/>
      <c r="AH24" s="85"/>
      <c r="AI24" s="85"/>
      <c r="AJ24" s="85"/>
      <c r="AK24" s="85"/>
      <c r="AL24" s="85"/>
      <c r="AM24" s="175"/>
      <c r="AN24" s="269"/>
      <c r="AO24" s="175"/>
      <c r="AP24" s="175"/>
      <c r="AQ24" s="175"/>
      <c r="AR24" s="176"/>
      <c r="AS24" s="176"/>
    </row>
    <row r="25" spans="1:45" s="2" customFormat="1" ht="34.5" customHeight="1">
      <c r="A25" s="132" t="s">
        <v>56</v>
      </c>
      <c r="B25" s="132" t="s">
        <v>1</v>
      </c>
      <c r="C25" s="133">
        <f t="shared" si="0"/>
        <v>20</v>
      </c>
      <c r="D25" s="133">
        <f t="shared" si="3"/>
        <v>14</v>
      </c>
      <c r="E25" s="133">
        <f t="shared" si="4"/>
        <v>6</v>
      </c>
      <c r="F25" s="133">
        <f t="shared" si="1"/>
        <v>8</v>
      </c>
      <c r="G25" s="134">
        <f t="shared" si="2"/>
        <v>70</v>
      </c>
      <c r="H25" s="218">
        <v>-35</v>
      </c>
      <c r="I25" s="218">
        <v>-40</v>
      </c>
      <c r="J25" s="218">
        <v>-40</v>
      </c>
      <c r="K25" s="135">
        <v>-40</v>
      </c>
      <c r="L25" s="135">
        <v>-40</v>
      </c>
      <c r="M25" s="135">
        <v>-40</v>
      </c>
      <c r="N25" s="174">
        <f t="shared" si="5"/>
        <v>0</v>
      </c>
      <c r="O25" s="174">
        <v>-40</v>
      </c>
      <c r="P25" s="174">
        <v>-40</v>
      </c>
      <c r="Q25" s="85">
        <v>150</v>
      </c>
      <c r="R25" s="85">
        <v>94</v>
      </c>
      <c r="S25" s="85">
        <v>130</v>
      </c>
      <c r="T25" s="85">
        <v>150</v>
      </c>
      <c r="U25" s="85"/>
      <c r="V25" s="85"/>
      <c r="W25" s="85">
        <v>150</v>
      </c>
      <c r="X25" s="85">
        <v>150</v>
      </c>
      <c r="Y25" s="85">
        <v>119</v>
      </c>
      <c r="Z25" s="85">
        <v>132</v>
      </c>
      <c r="AA25" s="85">
        <v>150</v>
      </c>
      <c r="AB25" s="85">
        <v>150</v>
      </c>
      <c r="AC25" s="85">
        <v>150</v>
      </c>
      <c r="AD25" s="90">
        <v>150</v>
      </c>
      <c r="AE25" s="85"/>
      <c r="AF25" s="85">
        <v>150</v>
      </c>
      <c r="AG25" s="85">
        <v>150</v>
      </c>
      <c r="AH25" s="85">
        <v>9</v>
      </c>
      <c r="AI25" s="85">
        <v>150</v>
      </c>
      <c r="AJ25" s="85">
        <v>150</v>
      </c>
      <c r="AK25" s="85">
        <v>150</v>
      </c>
      <c r="AL25" s="85">
        <v>150</v>
      </c>
      <c r="AM25" s="85">
        <v>109</v>
      </c>
      <c r="AN25" s="270"/>
      <c r="AO25" s="85"/>
      <c r="AP25" s="85"/>
      <c r="AQ25" s="90"/>
      <c r="AR25" s="60"/>
      <c r="AS25" s="60"/>
    </row>
    <row r="26" spans="1:45" s="2" customFormat="1" ht="34.5" customHeight="1">
      <c r="A26" s="132" t="s">
        <v>208</v>
      </c>
      <c r="B26" s="132" t="s">
        <v>1</v>
      </c>
      <c r="C26" s="133">
        <f t="shared" si="0"/>
        <v>21</v>
      </c>
      <c r="D26" s="133">
        <f t="shared" si="3"/>
        <v>14</v>
      </c>
      <c r="E26" s="133">
        <f t="shared" si="4"/>
        <v>7</v>
      </c>
      <c r="F26" s="133">
        <f t="shared" si="1"/>
        <v>7</v>
      </c>
      <c r="G26" s="134">
        <f t="shared" si="2"/>
        <v>66.66666666666667</v>
      </c>
      <c r="H26" s="218">
        <v>-30</v>
      </c>
      <c r="I26" s="218">
        <v>-25</v>
      </c>
      <c r="J26" s="218">
        <v>-30</v>
      </c>
      <c r="K26" s="135">
        <v>-30</v>
      </c>
      <c r="L26" s="135">
        <v>-35</v>
      </c>
      <c r="M26" s="135">
        <v>-40</v>
      </c>
      <c r="N26" s="174">
        <f t="shared" si="5"/>
        <v>-5</v>
      </c>
      <c r="O26" s="174">
        <v>-40</v>
      </c>
      <c r="P26" s="174">
        <v>-40</v>
      </c>
      <c r="Q26" s="85">
        <v>104</v>
      </c>
      <c r="R26" s="85">
        <v>137</v>
      </c>
      <c r="S26" s="85">
        <v>150</v>
      </c>
      <c r="T26" s="85">
        <v>126</v>
      </c>
      <c r="U26" s="85">
        <v>150</v>
      </c>
      <c r="V26" s="85"/>
      <c r="W26" s="85">
        <v>150</v>
      </c>
      <c r="X26" s="85">
        <v>150</v>
      </c>
      <c r="Y26" s="85">
        <v>150</v>
      </c>
      <c r="Z26" s="85">
        <v>86</v>
      </c>
      <c r="AA26" s="85">
        <v>150</v>
      </c>
      <c r="AB26" s="85">
        <v>150</v>
      </c>
      <c r="AC26" s="85">
        <v>150</v>
      </c>
      <c r="AD26" s="90">
        <v>143</v>
      </c>
      <c r="AE26" s="85"/>
      <c r="AF26" s="85">
        <v>150</v>
      </c>
      <c r="AG26" s="85">
        <v>150</v>
      </c>
      <c r="AH26" s="85">
        <v>150</v>
      </c>
      <c r="AI26" s="85">
        <v>67</v>
      </c>
      <c r="AJ26" s="85">
        <v>150</v>
      </c>
      <c r="AK26" s="85">
        <v>129</v>
      </c>
      <c r="AL26" s="85">
        <v>150</v>
      </c>
      <c r="AM26" s="85">
        <v>150</v>
      </c>
      <c r="AN26" s="270"/>
      <c r="AO26" s="85"/>
      <c r="AP26" s="85"/>
      <c r="AQ26" s="90"/>
      <c r="AR26" s="60"/>
      <c r="AS26" s="60"/>
    </row>
    <row r="27" spans="1:45" s="2" customFormat="1" ht="34.5" customHeight="1">
      <c r="A27" s="132" t="s">
        <v>113</v>
      </c>
      <c r="B27" s="132" t="s">
        <v>1</v>
      </c>
      <c r="C27" s="133">
        <f t="shared" si="0"/>
        <v>21</v>
      </c>
      <c r="D27" s="133">
        <f t="shared" si="3"/>
        <v>12</v>
      </c>
      <c r="E27" s="133">
        <f t="shared" si="4"/>
        <v>9</v>
      </c>
      <c r="F27" s="133">
        <f t="shared" si="1"/>
        <v>3</v>
      </c>
      <c r="G27" s="134">
        <f t="shared" si="2"/>
        <v>57.142857142857146</v>
      </c>
      <c r="H27" s="218">
        <v>60</v>
      </c>
      <c r="I27" s="218">
        <v>45</v>
      </c>
      <c r="J27" s="218">
        <v>40</v>
      </c>
      <c r="K27" s="135">
        <v>40</v>
      </c>
      <c r="L27" s="135">
        <v>30</v>
      </c>
      <c r="M27" s="135">
        <v>15</v>
      </c>
      <c r="N27" s="174">
        <f t="shared" si="5"/>
        <v>-10</v>
      </c>
      <c r="O27" s="174">
        <v>5</v>
      </c>
      <c r="P27" s="174">
        <v>0</v>
      </c>
      <c r="Q27" s="85">
        <v>137</v>
      </c>
      <c r="R27" s="85">
        <v>113</v>
      </c>
      <c r="S27" s="85">
        <v>150</v>
      </c>
      <c r="T27" s="85">
        <v>150</v>
      </c>
      <c r="U27" s="85">
        <v>150</v>
      </c>
      <c r="V27" s="85"/>
      <c r="W27" s="85">
        <v>150</v>
      </c>
      <c r="X27" s="85">
        <v>96</v>
      </c>
      <c r="Y27" s="85">
        <v>150</v>
      </c>
      <c r="Z27" s="85">
        <v>118</v>
      </c>
      <c r="AA27" s="85">
        <v>150</v>
      </c>
      <c r="AB27" s="85">
        <v>107</v>
      </c>
      <c r="AC27" s="85">
        <v>67</v>
      </c>
      <c r="AD27" s="90">
        <v>150</v>
      </c>
      <c r="AE27" s="85"/>
      <c r="AF27" s="85">
        <v>43</v>
      </c>
      <c r="AG27" s="85">
        <v>150</v>
      </c>
      <c r="AH27" s="85">
        <v>150</v>
      </c>
      <c r="AI27" s="85">
        <v>82</v>
      </c>
      <c r="AJ27" s="85">
        <v>150</v>
      </c>
      <c r="AK27" s="85">
        <v>150</v>
      </c>
      <c r="AL27" s="85">
        <v>150</v>
      </c>
      <c r="AM27" s="85">
        <v>132</v>
      </c>
      <c r="AN27" s="270"/>
      <c r="AO27" s="85"/>
      <c r="AP27" s="85"/>
      <c r="AQ27" s="90"/>
      <c r="AR27" s="60"/>
      <c r="AS27" s="60"/>
    </row>
    <row r="28" spans="1:45" s="2" customFormat="1" ht="34.5" customHeight="1">
      <c r="A28" s="132" t="s">
        <v>249</v>
      </c>
      <c r="B28" s="132" t="s">
        <v>1</v>
      </c>
      <c r="C28" s="133">
        <f>D28+E28</f>
        <v>0</v>
      </c>
      <c r="D28" s="133">
        <f>COUNTIF(Q28:AP28,"150")</f>
        <v>0</v>
      </c>
      <c r="E28" s="133">
        <f>COUNTIF(Q28:AP28,"&lt;150")</f>
        <v>0</v>
      </c>
      <c r="F28" s="133">
        <f>D28-E28</f>
        <v>0</v>
      </c>
      <c r="G28" s="134" t="e">
        <f>SUM(D28/C28%)</f>
        <v>#DIV/0!</v>
      </c>
      <c r="H28" s="218">
        <v>5</v>
      </c>
      <c r="I28" s="218">
        <v>-5</v>
      </c>
      <c r="J28" s="218">
        <v>-5</v>
      </c>
      <c r="K28" s="135">
        <v>-15</v>
      </c>
      <c r="L28" s="135">
        <v>-15</v>
      </c>
      <c r="M28" s="135">
        <v>-10</v>
      </c>
      <c r="N28" s="174">
        <f>L28-K28</f>
        <v>0</v>
      </c>
      <c r="O28" s="174">
        <v>25</v>
      </c>
      <c r="P28" s="174">
        <v>25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90"/>
      <c r="AE28" s="85"/>
      <c r="AF28" s="85"/>
      <c r="AG28" s="85"/>
      <c r="AH28" s="85"/>
      <c r="AI28" s="85"/>
      <c r="AJ28" s="85"/>
      <c r="AK28" s="85"/>
      <c r="AL28" s="85"/>
      <c r="AM28" s="85"/>
      <c r="AN28" s="270"/>
      <c r="AO28" s="85"/>
      <c r="AP28" s="85"/>
      <c r="AQ28" s="90"/>
      <c r="AR28" s="60"/>
      <c r="AS28" s="60"/>
    </row>
    <row r="29" spans="1:45" s="162" customFormat="1" ht="34.5" customHeight="1" thickBot="1">
      <c r="A29" s="178" t="s">
        <v>57</v>
      </c>
      <c r="B29" s="155" t="s">
        <v>1</v>
      </c>
      <c r="C29" s="156">
        <f t="shared" si="0"/>
        <v>0</v>
      </c>
      <c r="D29" s="156">
        <f t="shared" si="3"/>
        <v>0</v>
      </c>
      <c r="E29" s="156">
        <f t="shared" si="4"/>
        <v>0</v>
      </c>
      <c r="F29" s="156">
        <f t="shared" si="1"/>
        <v>0</v>
      </c>
      <c r="G29" s="157" t="e">
        <f t="shared" si="2"/>
        <v>#DIV/0!</v>
      </c>
      <c r="H29" s="219">
        <v>5</v>
      </c>
      <c r="I29" s="219">
        <v>-5</v>
      </c>
      <c r="J29" s="219">
        <v>-5</v>
      </c>
      <c r="K29" s="158">
        <v>-15</v>
      </c>
      <c r="L29" s="158">
        <v>-15</v>
      </c>
      <c r="M29" s="135">
        <v>-10</v>
      </c>
      <c r="N29" s="174">
        <f t="shared" si="5"/>
        <v>0</v>
      </c>
      <c r="O29" s="174">
        <v>-10</v>
      </c>
      <c r="P29" s="174">
        <v>-10</v>
      </c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60"/>
      <c r="AE29" s="159"/>
      <c r="AF29" s="159"/>
      <c r="AG29" s="159"/>
      <c r="AH29" s="159"/>
      <c r="AI29" s="159"/>
      <c r="AJ29" s="159"/>
      <c r="AK29" s="159"/>
      <c r="AL29" s="159"/>
      <c r="AM29" s="159"/>
      <c r="AN29" s="271"/>
      <c r="AO29" s="159"/>
      <c r="AP29" s="159"/>
      <c r="AQ29" s="160"/>
      <c r="AR29" s="161"/>
      <c r="AS29" s="161"/>
    </row>
    <row r="30" spans="1:45" s="2" customFormat="1" ht="34.5" customHeight="1" thickTop="1">
      <c r="A30" s="132" t="s">
        <v>159</v>
      </c>
      <c r="B30" s="132" t="s">
        <v>39</v>
      </c>
      <c r="C30" s="133">
        <f t="shared" si="0"/>
        <v>17</v>
      </c>
      <c r="D30" s="133">
        <f t="shared" si="3"/>
        <v>11</v>
      </c>
      <c r="E30" s="133">
        <f t="shared" si="4"/>
        <v>6</v>
      </c>
      <c r="F30" s="133">
        <f t="shared" si="1"/>
        <v>5</v>
      </c>
      <c r="G30" s="134">
        <f t="shared" si="2"/>
        <v>64.70588235294117</v>
      </c>
      <c r="H30" s="218">
        <v>30</v>
      </c>
      <c r="I30" s="218">
        <v>20</v>
      </c>
      <c r="J30" s="218">
        <v>20</v>
      </c>
      <c r="K30" s="135">
        <v>20</v>
      </c>
      <c r="L30" s="135">
        <v>25</v>
      </c>
      <c r="M30" s="135">
        <v>30</v>
      </c>
      <c r="N30" s="174">
        <f t="shared" si="5"/>
        <v>5</v>
      </c>
      <c r="O30" s="174">
        <v>35</v>
      </c>
      <c r="P30" s="174">
        <v>35</v>
      </c>
      <c r="Q30" s="85">
        <v>104</v>
      </c>
      <c r="R30" s="85">
        <v>150</v>
      </c>
      <c r="S30" s="85">
        <v>150</v>
      </c>
      <c r="T30" s="85"/>
      <c r="U30" s="85">
        <v>110</v>
      </c>
      <c r="V30" s="85">
        <v>142</v>
      </c>
      <c r="W30" s="85">
        <v>146</v>
      </c>
      <c r="X30" s="85"/>
      <c r="Y30" s="85">
        <v>150</v>
      </c>
      <c r="Z30" s="85">
        <v>150</v>
      </c>
      <c r="AA30" s="85">
        <v>150</v>
      </c>
      <c r="AB30" s="85">
        <v>112</v>
      </c>
      <c r="AC30" s="85">
        <v>150</v>
      </c>
      <c r="AD30" s="90"/>
      <c r="AE30" s="85">
        <v>150</v>
      </c>
      <c r="AF30" s="85">
        <v>150</v>
      </c>
      <c r="AG30" s="85"/>
      <c r="AH30" s="85">
        <v>142</v>
      </c>
      <c r="AI30" s="85">
        <v>150</v>
      </c>
      <c r="AJ30" s="85"/>
      <c r="AK30" s="85"/>
      <c r="AL30" s="85">
        <v>150</v>
      </c>
      <c r="AM30" s="85">
        <v>150</v>
      </c>
      <c r="AN30" s="270"/>
      <c r="AO30" s="85"/>
      <c r="AP30" s="85"/>
      <c r="AQ30" s="90"/>
      <c r="AR30" s="60"/>
      <c r="AS30" s="60"/>
    </row>
    <row r="31" spans="1:45" s="2" customFormat="1" ht="34.5" customHeight="1">
      <c r="A31" s="132" t="s">
        <v>252</v>
      </c>
      <c r="B31" s="132" t="s">
        <v>174</v>
      </c>
      <c r="C31" s="133">
        <f t="shared" si="0"/>
        <v>4</v>
      </c>
      <c r="D31" s="133">
        <f>COUNTIF(Q31:AP31,"150")</f>
        <v>0</v>
      </c>
      <c r="E31" s="133">
        <f>COUNTIF(Q31:AP31,"&lt;150")</f>
        <v>4</v>
      </c>
      <c r="F31" s="133">
        <f t="shared" si="1"/>
        <v>-4</v>
      </c>
      <c r="G31" s="134">
        <f t="shared" si="2"/>
        <v>0</v>
      </c>
      <c r="H31" s="218">
        <v>50</v>
      </c>
      <c r="I31" s="218">
        <v>40</v>
      </c>
      <c r="J31" s="218">
        <v>35</v>
      </c>
      <c r="K31" s="135">
        <v>35</v>
      </c>
      <c r="L31" s="135">
        <v>35</v>
      </c>
      <c r="M31" s="135">
        <v>40</v>
      </c>
      <c r="N31" s="174">
        <f>L31-K31</f>
        <v>0</v>
      </c>
      <c r="O31" s="174">
        <v>50</v>
      </c>
      <c r="P31" s="174">
        <v>50</v>
      </c>
      <c r="Q31" s="85"/>
      <c r="R31" s="85"/>
      <c r="S31" s="85">
        <v>122</v>
      </c>
      <c r="T31" s="85"/>
      <c r="U31" s="85"/>
      <c r="V31" s="85">
        <v>107</v>
      </c>
      <c r="W31" s="85"/>
      <c r="X31" s="85"/>
      <c r="Y31" s="85"/>
      <c r="Z31" s="85"/>
      <c r="AA31" s="85"/>
      <c r="AB31" s="85"/>
      <c r="AC31" s="85">
        <v>75</v>
      </c>
      <c r="AD31" s="90"/>
      <c r="AE31" s="85"/>
      <c r="AF31" s="85"/>
      <c r="AG31" s="85"/>
      <c r="AH31" s="85"/>
      <c r="AI31" s="85"/>
      <c r="AJ31" s="85">
        <v>121</v>
      </c>
      <c r="AK31" s="85"/>
      <c r="AL31" s="85"/>
      <c r="AM31" s="85"/>
      <c r="AN31" s="270"/>
      <c r="AO31" s="85"/>
      <c r="AP31" s="85"/>
      <c r="AQ31" s="90"/>
      <c r="AR31" s="60"/>
      <c r="AS31" s="60"/>
    </row>
    <row r="32" spans="1:45" s="2" customFormat="1" ht="34.5" customHeight="1">
      <c r="A32" s="132" t="s">
        <v>59</v>
      </c>
      <c r="B32" s="132" t="s">
        <v>173</v>
      </c>
      <c r="C32" s="133">
        <f t="shared" si="0"/>
        <v>19</v>
      </c>
      <c r="D32" s="133">
        <f t="shared" si="3"/>
        <v>9</v>
      </c>
      <c r="E32" s="133">
        <f t="shared" si="4"/>
        <v>10</v>
      </c>
      <c r="F32" s="133">
        <f t="shared" si="1"/>
        <v>-1</v>
      </c>
      <c r="G32" s="134">
        <f t="shared" si="2"/>
        <v>47.368421052631575</v>
      </c>
      <c r="H32" s="218">
        <v>-40</v>
      </c>
      <c r="I32" s="218">
        <v>-40</v>
      </c>
      <c r="J32" s="218">
        <v>-40</v>
      </c>
      <c r="K32" s="135">
        <v>-40</v>
      </c>
      <c r="L32" s="135">
        <v>-40</v>
      </c>
      <c r="M32" s="135">
        <v>-40</v>
      </c>
      <c r="N32" s="174">
        <f t="shared" si="5"/>
        <v>0</v>
      </c>
      <c r="O32" s="174">
        <v>-40</v>
      </c>
      <c r="P32" s="174">
        <v>-40</v>
      </c>
      <c r="Q32" s="85">
        <v>104</v>
      </c>
      <c r="R32" s="85">
        <v>82</v>
      </c>
      <c r="S32" s="85">
        <v>150</v>
      </c>
      <c r="T32" s="85"/>
      <c r="U32" s="85">
        <v>150</v>
      </c>
      <c r="V32" s="85">
        <v>150</v>
      </c>
      <c r="W32" s="85">
        <v>143</v>
      </c>
      <c r="X32" s="85"/>
      <c r="Y32" s="85">
        <v>71</v>
      </c>
      <c r="Z32" s="85">
        <v>150</v>
      </c>
      <c r="AA32" s="85">
        <v>93</v>
      </c>
      <c r="AB32" s="85">
        <v>150</v>
      </c>
      <c r="AC32" s="85">
        <v>54</v>
      </c>
      <c r="AD32" s="90"/>
      <c r="AE32" s="85">
        <v>150</v>
      </c>
      <c r="AF32" s="85">
        <v>48</v>
      </c>
      <c r="AG32" s="85"/>
      <c r="AH32" s="85">
        <v>150</v>
      </c>
      <c r="AI32" s="85">
        <v>150</v>
      </c>
      <c r="AJ32" s="85">
        <v>140</v>
      </c>
      <c r="AK32" s="85">
        <v>141</v>
      </c>
      <c r="AL32" s="85">
        <v>150</v>
      </c>
      <c r="AM32" s="85">
        <v>121</v>
      </c>
      <c r="AN32" s="270"/>
      <c r="AO32" s="85"/>
      <c r="AP32" s="85"/>
      <c r="AQ32" s="90"/>
      <c r="AR32" s="60"/>
      <c r="AS32" s="60"/>
    </row>
    <row r="33" spans="1:45" s="177" customFormat="1" ht="34.5" customHeight="1" hidden="1">
      <c r="A33" s="170" t="s">
        <v>154</v>
      </c>
      <c r="B33" s="170" t="s">
        <v>39</v>
      </c>
      <c r="C33" s="171">
        <f t="shared" si="0"/>
        <v>0</v>
      </c>
      <c r="D33" s="171">
        <f t="shared" si="3"/>
        <v>0</v>
      </c>
      <c r="E33" s="171">
        <f t="shared" si="4"/>
        <v>0</v>
      </c>
      <c r="F33" s="171">
        <f t="shared" si="1"/>
        <v>0</v>
      </c>
      <c r="G33" s="172" t="e">
        <f t="shared" si="2"/>
        <v>#DIV/0!</v>
      </c>
      <c r="H33" s="220">
        <v>30</v>
      </c>
      <c r="I33" s="220">
        <v>30</v>
      </c>
      <c r="J33" s="220">
        <v>30</v>
      </c>
      <c r="K33" s="173">
        <v>30</v>
      </c>
      <c r="L33" s="173">
        <v>30</v>
      </c>
      <c r="M33" s="173"/>
      <c r="N33" s="174">
        <f t="shared" si="5"/>
        <v>0</v>
      </c>
      <c r="O33" s="174"/>
      <c r="P33" s="174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90"/>
      <c r="AE33" s="85"/>
      <c r="AF33" s="85"/>
      <c r="AG33" s="85"/>
      <c r="AH33" s="85"/>
      <c r="AI33" s="85"/>
      <c r="AJ33" s="85"/>
      <c r="AK33" s="85"/>
      <c r="AL33" s="85"/>
      <c r="AM33" s="175"/>
      <c r="AN33" s="269"/>
      <c r="AO33" s="175"/>
      <c r="AP33" s="175"/>
      <c r="AQ33" s="175"/>
      <c r="AR33" s="176"/>
      <c r="AS33" s="176"/>
    </row>
    <row r="34" spans="1:45" s="2" customFormat="1" ht="34.5" customHeight="1">
      <c r="A34" s="132" t="s">
        <v>60</v>
      </c>
      <c r="B34" s="132" t="s">
        <v>39</v>
      </c>
      <c r="C34" s="133">
        <f>D34+E34</f>
        <v>19</v>
      </c>
      <c r="D34" s="133">
        <f>COUNTIF(Q34:AP34,"150")</f>
        <v>9</v>
      </c>
      <c r="E34" s="133">
        <f>COUNTIF(Q34:AP34,"&lt;150")</f>
        <v>10</v>
      </c>
      <c r="F34" s="133">
        <f>D34-E34</f>
        <v>-1</v>
      </c>
      <c r="G34" s="134">
        <f>SUM(D34/C34%)</f>
        <v>47.368421052631575</v>
      </c>
      <c r="H34" s="218">
        <v>55</v>
      </c>
      <c r="I34" s="218">
        <v>45</v>
      </c>
      <c r="J34" s="218">
        <v>45</v>
      </c>
      <c r="K34" s="135">
        <v>40</v>
      </c>
      <c r="L34" s="135">
        <v>45</v>
      </c>
      <c r="M34" s="135">
        <v>45</v>
      </c>
      <c r="N34" s="174">
        <f>L34-K34</f>
        <v>5</v>
      </c>
      <c r="O34" s="174">
        <v>50</v>
      </c>
      <c r="P34" s="174">
        <v>50</v>
      </c>
      <c r="Q34" s="85">
        <v>122</v>
      </c>
      <c r="R34" s="85">
        <v>150</v>
      </c>
      <c r="S34" s="85"/>
      <c r="T34" s="85"/>
      <c r="U34" s="85">
        <v>150</v>
      </c>
      <c r="V34" s="85">
        <v>104</v>
      </c>
      <c r="W34" s="85">
        <v>150</v>
      </c>
      <c r="X34" s="85">
        <v>143</v>
      </c>
      <c r="Y34" s="85">
        <v>135</v>
      </c>
      <c r="Z34" s="85">
        <v>139</v>
      </c>
      <c r="AA34" s="85">
        <v>133</v>
      </c>
      <c r="AB34" s="85">
        <v>132</v>
      </c>
      <c r="AC34" s="85">
        <v>150</v>
      </c>
      <c r="AD34" s="90"/>
      <c r="AE34" s="85">
        <v>105</v>
      </c>
      <c r="AF34" s="85">
        <v>150</v>
      </c>
      <c r="AG34" s="85"/>
      <c r="AH34" s="85">
        <v>150</v>
      </c>
      <c r="AI34" s="85">
        <v>140</v>
      </c>
      <c r="AJ34" s="85">
        <v>137</v>
      </c>
      <c r="AK34" s="85">
        <v>150</v>
      </c>
      <c r="AL34" s="85">
        <v>150</v>
      </c>
      <c r="AM34" s="85">
        <v>150</v>
      </c>
      <c r="AN34" s="270"/>
      <c r="AO34" s="85"/>
      <c r="AP34" s="85"/>
      <c r="AQ34" s="90"/>
      <c r="AR34" s="60"/>
      <c r="AS34" s="60"/>
    </row>
    <row r="35" spans="1:45" s="2" customFormat="1" ht="34.5" customHeight="1" thickBot="1">
      <c r="A35" s="132" t="s">
        <v>61</v>
      </c>
      <c r="B35" s="132" t="s">
        <v>174</v>
      </c>
      <c r="C35" s="133">
        <f t="shared" si="0"/>
        <v>17</v>
      </c>
      <c r="D35" s="133">
        <f t="shared" si="3"/>
        <v>8</v>
      </c>
      <c r="E35" s="133">
        <f t="shared" si="4"/>
        <v>9</v>
      </c>
      <c r="F35" s="133">
        <f t="shared" si="1"/>
        <v>-1</v>
      </c>
      <c r="G35" s="134">
        <f t="shared" si="2"/>
        <v>47.05882352941176</v>
      </c>
      <c r="H35" s="218">
        <v>50</v>
      </c>
      <c r="I35" s="218">
        <v>40</v>
      </c>
      <c r="J35" s="218">
        <v>35</v>
      </c>
      <c r="K35" s="135">
        <v>35</v>
      </c>
      <c r="L35" s="135">
        <v>35</v>
      </c>
      <c r="M35" s="135">
        <v>40</v>
      </c>
      <c r="N35" s="174">
        <f t="shared" si="5"/>
        <v>0</v>
      </c>
      <c r="O35" s="174">
        <v>40</v>
      </c>
      <c r="P35" s="174">
        <v>45</v>
      </c>
      <c r="Q35" s="85">
        <v>150</v>
      </c>
      <c r="R35" s="85">
        <v>137</v>
      </c>
      <c r="S35" s="85">
        <v>103</v>
      </c>
      <c r="T35" s="85"/>
      <c r="U35" s="85">
        <v>150</v>
      </c>
      <c r="V35" s="85"/>
      <c r="W35" s="85">
        <v>133</v>
      </c>
      <c r="X35" s="85"/>
      <c r="Y35" s="85">
        <v>150</v>
      </c>
      <c r="Z35" s="85">
        <v>133</v>
      </c>
      <c r="AA35" s="85">
        <v>103</v>
      </c>
      <c r="AB35" s="85">
        <v>150</v>
      </c>
      <c r="AC35" s="85"/>
      <c r="AD35" s="90"/>
      <c r="AE35" s="85">
        <v>150</v>
      </c>
      <c r="AF35" s="85">
        <v>150</v>
      </c>
      <c r="AG35" s="85"/>
      <c r="AH35" s="85">
        <v>128</v>
      </c>
      <c r="AI35" s="85">
        <v>124</v>
      </c>
      <c r="AJ35" s="85">
        <v>150</v>
      </c>
      <c r="AK35" s="85">
        <v>147</v>
      </c>
      <c r="AL35" s="85">
        <v>107</v>
      </c>
      <c r="AM35" s="85">
        <v>150</v>
      </c>
      <c r="AN35" s="270"/>
      <c r="AO35" s="85"/>
      <c r="AP35" s="85"/>
      <c r="AQ35" s="90"/>
      <c r="AR35" s="60"/>
      <c r="AS35" s="60"/>
    </row>
    <row r="36" spans="1:45" s="177" customFormat="1" ht="34.5" customHeight="1" hidden="1">
      <c r="A36" s="170" t="s">
        <v>166</v>
      </c>
      <c r="B36" s="170" t="s">
        <v>174</v>
      </c>
      <c r="C36" s="171">
        <f t="shared" si="0"/>
        <v>0</v>
      </c>
      <c r="D36" s="171">
        <f t="shared" si="3"/>
        <v>0</v>
      </c>
      <c r="E36" s="171">
        <f t="shared" si="4"/>
        <v>0</v>
      </c>
      <c r="F36" s="171">
        <f t="shared" si="1"/>
        <v>0</v>
      </c>
      <c r="G36" s="172" t="e">
        <f t="shared" si="2"/>
        <v>#DIV/0!</v>
      </c>
      <c r="H36" s="220">
        <v>30</v>
      </c>
      <c r="I36" s="220">
        <v>25</v>
      </c>
      <c r="J36" s="220">
        <v>25</v>
      </c>
      <c r="K36" s="173">
        <v>25</v>
      </c>
      <c r="L36" s="173">
        <v>25</v>
      </c>
      <c r="M36" s="173"/>
      <c r="N36" s="174">
        <f t="shared" si="5"/>
        <v>0</v>
      </c>
      <c r="O36" s="174"/>
      <c r="P36" s="174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90"/>
      <c r="AE36" s="175"/>
      <c r="AF36" s="175"/>
      <c r="AG36" s="175"/>
      <c r="AH36" s="175"/>
      <c r="AI36" s="175"/>
      <c r="AJ36" s="175"/>
      <c r="AK36" s="175"/>
      <c r="AL36" s="175"/>
      <c r="AM36" s="175"/>
      <c r="AN36" s="269"/>
      <c r="AO36" s="175"/>
      <c r="AP36" s="175"/>
      <c r="AQ36" s="175"/>
      <c r="AR36" s="176"/>
      <c r="AS36" s="176"/>
    </row>
    <row r="37" spans="1:45" s="177" customFormat="1" ht="34.5" customHeight="1" hidden="1" thickTop="1">
      <c r="A37" s="170" t="s">
        <v>58</v>
      </c>
      <c r="B37" s="170" t="s">
        <v>40</v>
      </c>
      <c r="C37" s="171">
        <f t="shared" si="0"/>
        <v>0</v>
      </c>
      <c r="D37" s="171">
        <f t="shared" si="3"/>
        <v>0</v>
      </c>
      <c r="E37" s="171">
        <f t="shared" si="4"/>
        <v>0</v>
      </c>
      <c r="F37" s="171">
        <f t="shared" si="1"/>
        <v>0</v>
      </c>
      <c r="G37" s="172" t="e">
        <f t="shared" si="2"/>
        <v>#DIV/0!</v>
      </c>
      <c r="H37" s="220">
        <v>60</v>
      </c>
      <c r="I37" s="220">
        <v>50</v>
      </c>
      <c r="J37" s="220">
        <v>50</v>
      </c>
      <c r="K37" s="173">
        <v>50</v>
      </c>
      <c r="L37" s="173">
        <v>50</v>
      </c>
      <c r="M37" s="173"/>
      <c r="N37" s="174">
        <f t="shared" si="5"/>
        <v>0</v>
      </c>
      <c r="O37" s="174"/>
      <c r="P37" s="174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90"/>
      <c r="AE37" s="175"/>
      <c r="AF37" s="175"/>
      <c r="AG37" s="175"/>
      <c r="AH37" s="175"/>
      <c r="AI37" s="175"/>
      <c r="AJ37" s="175"/>
      <c r="AK37" s="175"/>
      <c r="AL37" s="175"/>
      <c r="AM37" s="175"/>
      <c r="AN37" s="269"/>
      <c r="AO37" s="175"/>
      <c r="AP37" s="175"/>
      <c r="AQ37" s="175"/>
      <c r="AR37" s="176"/>
      <c r="AS37" s="176"/>
    </row>
    <row r="38" spans="1:45" s="177" customFormat="1" ht="34.5" customHeight="1" hidden="1" thickTop="1">
      <c r="A38" s="170" t="s">
        <v>152</v>
      </c>
      <c r="B38" s="170" t="s">
        <v>40</v>
      </c>
      <c r="C38" s="171">
        <f aca="true" t="shared" si="6" ref="C38:C48">D38+E38</f>
        <v>0</v>
      </c>
      <c r="D38" s="171">
        <f t="shared" si="3"/>
        <v>0</v>
      </c>
      <c r="E38" s="171">
        <f t="shared" si="4"/>
        <v>0</v>
      </c>
      <c r="F38" s="171">
        <f aca="true" t="shared" si="7" ref="F38:F48">D38-E38</f>
        <v>0</v>
      </c>
      <c r="G38" s="172" t="e">
        <f aca="true" t="shared" si="8" ref="G38:G48">SUM(D38/C38%)</f>
        <v>#DIV/0!</v>
      </c>
      <c r="H38" s="220">
        <v>20</v>
      </c>
      <c r="I38" s="220">
        <v>20</v>
      </c>
      <c r="J38" s="220">
        <v>20</v>
      </c>
      <c r="K38" s="173">
        <v>20</v>
      </c>
      <c r="L38" s="173">
        <v>20</v>
      </c>
      <c r="M38" s="173"/>
      <c r="N38" s="174">
        <f t="shared" si="5"/>
        <v>0</v>
      </c>
      <c r="O38" s="174"/>
      <c r="P38" s="174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90"/>
      <c r="AE38" s="175"/>
      <c r="AF38" s="175"/>
      <c r="AG38" s="175"/>
      <c r="AH38" s="175"/>
      <c r="AI38" s="175"/>
      <c r="AJ38" s="175"/>
      <c r="AK38" s="175"/>
      <c r="AL38" s="175"/>
      <c r="AM38" s="175"/>
      <c r="AN38" s="269"/>
      <c r="AO38" s="175"/>
      <c r="AP38" s="175"/>
      <c r="AQ38" s="175"/>
      <c r="AR38" s="176"/>
      <c r="AS38" s="176"/>
    </row>
    <row r="39" spans="1:45" s="244" customFormat="1" ht="34.5" customHeight="1" thickTop="1">
      <c r="A39" s="261" t="s">
        <v>226</v>
      </c>
      <c r="B39" s="235" t="s">
        <v>40</v>
      </c>
      <c r="C39" s="236">
        <f t="shared" si="6"/>
        <v>0</v>
      </c>
      <c r="D39" s="236">
        <f aca="true" t="shared" si="9" ref="D39:D45">COUNTIF(Q39:AP39,"150")</f>
        <v>0</v>
      </c>
      <c r="E39" s="236">
        <f aca="true" t="shared" si="10" ref="E39:E45">COUNTIF(Q39:AP39,"&lt;150")</f>
        <v>0</v>
      </c>
      <c r="F39" s="236">
        <f t="shared" si="7"/>
        <v>0</v>
      </c>
      <c r="G39" s="237" t="e">
        <f t="shared" si="8"/>
        <v>#DIV/0!</v>
      </c>
      <c r="H39" s="238">
        <v>0</v>
      </c>
      <c r="I39" s="238">
        <v>0</v>
      </c>
      <c r="J39" s="238">
        <v>25</v>
      </c>
      <c r="K39" s="239">
        <v>25</v>
      </c>
      <c r="L39" s="239">
        <v>50</v>
      </c>
      <c r="M39" s="239">
        <v>50</v>
      </c>
      <c r="N39" s="240">
        <f t="shared" si="5"/>
        <v>25</v>
      </c>
      <c r="O39" s="240">
        <v>50</v>
      </c>
      <c r="P39" s="240">
        <v>50</v>
      </c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2"/>
      <c r="AE39" s="241"/>
      <c r="AF39" s="241"/>
      <c r="AG39" s="241"/>
      <c r="AH39" s="241"/>
      <c r="AI39" s="241"/>
      <c r="AJ39" s="241"/>
      <c r="AK39" s="241"/>
      <c r="AL39" s="241"/>
      <c r="AM39" s="241"/>
      <c r="AN39" s="272"/>
      <c r="AO39" s="241"/>
      <c r="AP39" s="241"/>
      <c r="AQ39" s="242"/>
      <c r="AR39" s="243"/>
      <c r="AS39" s="243"/>
    </row>
    <row r="40" spans="1:45" s="2" customFormat="1" ht="34.5" customHeight="1">
      <c r="A40" s="170" t="s">
        <v>225</v>
      </c>
      <c r="B40" s="132" t="s">
        <v>40</v>
      </c>
      <c r="C40" s="133">
        <f t="shared" si="6"/>
        <v>0</v>
      </c>
      <c r="D40" s="133">
        <f t="shared" si="9"/>
        <v>0</v>
      </c>
      <c r="E40" s="133">
        <f t="shared" si="10"/>
        <v>0</v>
      </c>
      <c r="F40" s="133">
        <f t="shared" si="7"/>
        <v>0</v>
      </c>
      <c r="G40" s="134" t="e">
        <f t="shared" si="8"/>
        <v>#DIV/0!</v>
      </c>
      <c r="H40" s="218">
        <v>0</v>
      </c>
      <c r="I40" s="218">
        <v>0</v>
      </c>
      <c r="J40" s="218">
        <v>25</v>
      </c>
      <c r="K40" s="135">
        <v>25</v>
      </c>
      <c r="L40" s="135">
        <v>50</v>
      </c>
      <c r="M40" s="135">
        <v>50</v>
      </c>
      <c r="N40" s="174">
        <f>L40-K40</f>
        <v>25</v>
      </c>
      <c r="O40" s="174">
        <v>50</v>
      </c>
      <c r="P40" s="174">
        <v>50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90"/>
      <c r="AE40" s="85"/>
      <c r="AF40" s="85"/>
      <c r="AG40" s="85"/>
      <c r="AH40" s="85"/>
      <c r="AI40" s="85"/>
      <c r="AJ40" s="85"/>
      <c r="AK40" s="85"/>
      <c r="AL40" s="85"/>
      <c r="AM40" s="85"/>
      <c r="AN40" s="270"/>
      <c r="AO40" s="85"/>
      <c r="AP40" s="85"/>
      <c r="AQ40" s="90"/>
      <c r="AR40" s="60"/>
      <c r="AS40" s="60"/>
    </row>
    <row r="41" spans="1:45" s="2" customFormat="1" ht="34.5" customHeight="1">
      <c r="A41" s="266" t="s">
        <v>328</v>
      </c>
      <c r="B41" s="132" t="s">
        <v>40</v>
      </c>
      <c r="C41" s="133">
        <f>D41+E41</f>
        <v>4</v>
      </c>
      <c r="D41" s="133">
        <f>COUNTIF(Q41:AP41,"150")</f>
        <v>2</v>
      </c>
      <c r="E41" s="133">
        <f>COUNTIF(Q41:AP41,"&lt;150")</f>
        <v>2</v>
      </c>
      <c r="F41" s="133">
        <f>D41-E41</f>
        <v>0</v>
      </c>
      <c r="G41" s="134">
        <f>SUM(D41/C41%)</f>
        <v>50</v>
      </c>
      <c r="H41" s="218">
        <v>0</v>
      </c>
      <c r="I41" s="218">
        <v>0</v>
      </c>
      <c r="J41" s="218">
        <v>25</v>
      </c>
      <c r="K41" s="135">
        <v>25</v>
      </c>
      <c r="L41" s="135">
        <v>50</v>
      </c>
      <c r="M41" s="135">
        <v>50</v>
      </c>
      <c r="N41" s="174">
        <f>L41-K41</f>
        <v>25</v>
      </c>
      <c r="O41" s="174">
        <v>50</v>
      </c>
      <c r="P41" s="174">
        <v>40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90"/>
      <c r="AE41" s="85"/>
      <c r="AF41" s="85"/>
      <c r="AG41" s="85"/>
      <c r="AH41" s="85"/>
      <c r="AI41" s="85">
        <v>93</v>
      </c>
      <c r="AJ41" s="85">
        <v>115</v>
      </c>
      <c r="AK41" s="85">
        <v>150</v>
      </c>
      <c r="AL41" s="85"/>
      <c r="AM41" s="85"/>
      <c r="AN41" s="270">
        <v>150</v>
      </c>
      <c r="AO41" s="85"/>
      <c r="AP41" s="85"/>
      <c r="AQ41" s="90"/>
      <c r="AR41" s="60"/>
      <c r="AS41" s="60"/>
    </row>
    <row r="42" spans="1:45" s="62" customFormat="1" ht="34.5" customHeight="1">
      <c r="A42" s="132" t="s">
        <v>212</v>
      </c>
      <c r="B42" s="132" t="s">
        <v>40</v>
      </c>
      <c r="C42" s="133">
        <f t="shared" si="6"/>
        <v>4</v>
      </c>
      <c r="D42" s="133">
        <f t="shared" si="9"/>
        <v>1</v>
      </c>
      <c r="E42" s="133">
        <f t="shared" si="10"/>
        <v>3</v>
      </c>
      <c r="F42" s="133">
        <f t="shared" si="7"/>
        <v>-2</v>
      </c>
      <c r="G42" s="134">
        <f t="shared" si="8"/>
        <v>25</v>
      </c>
      <c r="H42" s="218" t="s">
        <v>167</v>
      </c>
      <c r="I42" s="218" t="s">
        <v>167</v>
      </c>
      <c r="J42" s="218"/>
      <c r="K42" s="135">
        <v>35</v>
      </c>
      <c r="L42" s="135">
        <v>50</v>
      </c>
      <c r="M42" s="135">
        <v>50</v>
      </c>
      <c r="N42" s="174">
        <f t="shared" si="5"/>
        <v>15</v>
      </c>
      <c r="O42" s="174">
        <v>45</v>
      </c>
      <c r="P42" s="174">
        <v>40</v>
      </c>
      <c r="Q42" s="85">
        <v>150</v>
      </c>
      <c r="R42" s="85"/>
      <c r="S42" s="85"/>
      <c r="T42" s="85"/>
      <c r="U42" s="85">
        <v>134</v>
      </c>
      <c r="V42" s="85"/>
      <c r="W42" s="85"/>
      <c r="X42" s="85"/>
      <c r="Y42" s="85"/>
      <c r="Z42" s="85">
        <v>99</v>
      </c>
      <c r="AA42" s="85"/>
      <c r="AB42" s="85"/>
      <c r="AC42" s="85"/>
      <c r="AD42" s="90"/>
      <c r="AE42" s="85"/>
      <c r="AF42" s="85"/>
      <c r="AG42" s="85"/>
      <c r="AH42" s="85"/>
      <c r="AI42" s="85"/>
      <c r="AJ42" s="85"/>
      <c r="AK42" s="85"/>
      <c r="AL42" s="85"/>
      <c r="AM42" s="85"/>
      <c r="AN42" s="270">
        <v>128</v>
      </c>
      <c r="AO42" s="85"/>
      <c r="AP42" s="85"/>
      <c r="AQ42" s="85"/>
      <c r="AR42" s="60"/>
      <c r="AS42" s="60"/>
    </row>
    <row r="43" spans="1:45" s="2" customFormat="1" ht="34.5" customHeight="1">
      <c r="A43" s="132" t="s">
        <v>253</v>
      </c>
      <c r="B43" s="132" t="s">
        <v>40</v>
      </c>
      <c r="C43" s="133">
        <f>D43+E43</f>
        <v>0</v>
      </c>
      <c r="D43" s="133">
        <f t="shared" si="9"/>
        <v>0</v>
      </c>
      <c r="E43" s="133">
        <f t="shared" si="10"/>
        <v>0</v>
      </c>
      <c r="F43" s="133">
        <f>D43-E43</f>
        <v>0</v>
      </c>
      <c r="G43" s="134" t="e">
        <f>SUM(D43/C43%)</f>
        <v>#DIV/0!</v>
      </c>
      <c r="H43" s="218">
        <v>0</v>
      </c>
      <c r="I43" s="218">
        <v>0</v>
      </c>
      <c r="J43" s="218">
        <v>25</v>
      </c>
      <c r="K43" s="135">
        <v>25</v>
      </c>
      <c r="L43" s="135">
        <v>50</v>
      </c>
      <c r="M43" s="135">
        <v>50</v>
      </c>
      <c r="N43" s="174" t="s">
        <v>167</v>
      </c>
      <c r="O43" s="174">
        <v>25</v>
      </c>
      <c r="P43" s="174">
        <v>20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90"/>
      <c r="AE43" s="85"/>
      <c r="AF43" s="85"/>
      <c r="AG43" s="85"/>
      <c r="AH43" s="85"/>
      <c r="AI43" s="85"/>
      <c r="AJ43" s="85"/>
      <c r="AK43" s="85"/>
      <c r="AL43" s="85"/>
      <c r="AM43" s="85"/>
      <c r="AN43" s="270"/>
      <c r="AO43" s="85"/>
      <c r="AP43" s="85"/>
      <c r="AQ43" s="90"/>
      <c r="AR43" s="60"/>
      <c r="AS43" s="60"/>
    </row>
    <row r="44" spans="1:45" s="2" customFormat="1" ht="34.5" customHeight="1">
      <c r="A44" s="132" t="s">
        <v>254</v>
      </c>
      <c r="B44" s="132" t="s">
        <v>171</v>
      </c>
      <c r="C44" s="133">
        <f>D44+E44</f>
        <v>14</v>
      </c>
      <c r="D44" s="133">
        <f t="shared" si="9"/>
        <v>4</v>
      </c>
      <c r="E44" s="133">
        <f t="shared" si="10"/>
        <v>10</v>
      </c>
      <c r="F44" s="133">
        <f>D44-E44</f>
        <v>-6</v>
      </c>
      <c r="G44" s="134">
        <f>SUM(D44/C44%)</f>
        <v>28.57142857142857</v>
      </c>
      <c r="H44" s="218">
        <v>65</v>
      </c>
      <c r="I44" s="218">
        <v>25</v>
      </c>
      <c r="J44" s="218">
        <v>25</v>
      </c>
      <c r="K44" s="135">
        <v>30</v>
      </c>
      <c r="L44" s="135">
        <v>35</v>
      </c>
      <c r="M44" s="135">
        <v>35</v>
      </c>
      <c r="N44" s="174">
        <f>L44-K44</f>
        <v>5</v>
      </c>
      <c r="O44" s="174">
        <v>50</v>
      </c>
      <c r="P44" s="174">
        <v>40</v>
      </c>
      <c r="Q44" s="85"/>
      <c r="R44" s="85">
        <v>117</v>
      </c>
      <c r="S44" s="85">
        <v>150</v>
      </c>
      <c r="T44" s="85">
        <v>150</v>
      </c>
      <c r="U44" s="85"/>
      <c r="V44" s="85">
        <v>147</v>
      </c>
      <c r="W44" s="85">
        <v>132</v>
      </c>
      <c r="X44" s="85"/>
      <c r="Y44" s="85"/>
      <c r="Z44" s="85"/>
      <c r="AA44" s="85">
        <v>128</v>
      </c>
      <c r="AB44" s="85">
        <v>150</v>
      </c>
      <c r="AC44" s="85">
        <v>137</v>
      </c>
      <c r="AD44" s="90">
        <v>118</v>
      </c>
      <c r="AE44" s="85"/>
      <c r="AF44" s="85">
        <v>146</v>
      </c>
      <c r="AG44" s="85">
        <v>123</v>
      </c>
      <c r="AH44" s="85"/>
      <c r="AI44" s="85">
        <v>150</v>
      </c>
      <c r="AJ44" s="85">
        <v>107</v>
      </c>
      <c r="AK44" s="85"/>
      <c r="AL44" s="85"/>
      <c r="AM44" s="85">
        <v>126</v>
      </c>
      <c r="AN44" s="270"/>
      <c r="AO44" s="85"/>
      <c r="AP44" s="85"/>
      <c r="AQ44" s="90"/>
      <c r="AR44" s="60"/>
      <c r="AS44" s="60"/>
    </row>
    <row r="45" spans="1:45" s="2" customFormat="1" ht="34.5" customHeight="1">
      <c r="A45" s="132" t="s">
        <v>255</v>
      </c>
      <c r="B45" s="132" t="s">
        <v>40</v>
      </c>
      <c r="C45" s="133">
        <f t="shared" si="6"/>
        <v>0</v>
      </c>
      <c r="D45" s="133">
        <f t="shared" si="9"/>
        <v>0</v>
      </c>
      <c r="E45" s="133">
        <f t="shared" si="10"/>
        <v>0</v>
      </c>
      <c r="F45" s="133">
        <f t="shared" si="7"/>
        <v>0</v>
      </c>
      <c r="G45" s="134" t="e">
        <f t="shared" si="8"/>
        <v>#DIV/0!</v>
      </c>
      <c r="H45" s="218">
        <v>0</v>
      </c>
      <c r="I45" s="218">
        <v>0</v>
      </c>
      <c r="J45" s="218">
        <v>25</v>
      </c>
      <c r="K45" s="135">
        <v>25</v>
      </c>
      <c r="L45" s="135">
        <v>50</v>
      </c>
      <c r="M45" s="135">
        <v>50</v>
      </c>
      <c r="N45" s="174">
        <f>L45-K45</f>
        <v>25</v>
      </c>
      <c r="O45" s="174">
        <v>40</v>
      </c>
      <c r="P45" s="174">
        <v>40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90"/>
      <c r="AE45" s="85"/>
      <c r="AF45" s="85"/>
      <c r="AG45" s="85"/>
      <c r="AH45" s="85"/>
      <c r="AI45" s="85"/>
      <c r="AJ45" s="85"/>
      <c r="AK45" s="85"/>
      <c r="AL45" s="85"/>
      <c r="AM45" s="85"/>
      <c r="AN45" s="270"/>
      <c r="AO45" s="85"/>
      <c r="AP45" s="85"/>
      <c r="AQ45" s="90"/>
      <c r="AR45" s="60"/>
      <c r="AS45" s="60"/>
    </row>
    <row r="46" spans="1:45" s="2" customFormat="1" ht="34.5" customHeight="1">
      <c r="A46" s="170" t="s">
        <v>180</v>
      </c>
      <c r="B46" s="132" t="s">
        <v>171</v>
      </c>
      <c r="C46" s="133">
        <f t="shared" si="6"/>
        <v>0</v>
      </c>
      <c r="D46" s="133">
        <f t="shared" si="3"/>
        <v>0</v>
      </c>
      <c r="E46" s="133">
        <f t="shared" si="4"/>
        <v>0</v>
      </c>
      <c r="F46" s="133">
        <f t="shared" si="7"/>
        <v>0</v>
      </c>
      <c r="G46" s="134" t="e">
        <f t="shared" si="8"/>
        <v>#DIV/0!</v>
      </c>
      <c r="H46" s="218">
        <v>65</v>
      </c>
      <c r="I46" s="218">
        <v>25</v>
      </c>
      <c r="J46" s="218">
        <v>25</v>
      </c>
      <c r="K46" s="135">
        <v>30</v>
      </c>
      <c r="L46" s="135">
        <v>35</v>
      </c>
      <c r="M46" s="135">
        <v>35</v>
      </c>
      <c r="N46" s="174">
        <f t="shared" si="5"/>
        <v>5</v>
      </c>
      <c r="O46" s="174">
        <v>35</v>
      </c>
      <c r="P46" s="174">
        <v>35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90"/>
      <c r="AE46" s="85"/>
      <c r="AF46" s="85"/>
      <c r="AG46" s="85"/>
      <c r="AH46" s="85"/>
      <c r="AI46" s="85"/>
      <c r="AJ46" s="85"/>
      <c r="AK46" s="85"/>
      <c r="AL46" s="85"/>
      <c r="AM46" s="85"/>
      <c r="AN46" s="270"/>
      <c r="AO46" s="85"/>
      <c r="AP46" s="85"/>
      <c r="AQ46" s="90"/>
      <c r="AR46" s="60"/>
      <c r="AS46" s="60"/>
    </row>
    <row r="47" spans="1:45" s="2" customFormat="1" ht="34.5" customHeight="1" hidden="1">
      <c r="A47" s="132" t="s">
        <v>203</v>
      </c>
      <c r="B47" s="132" t="s">
        <v>40</v>
      </c>
      <c r="C47" s="133">
        <f t="shared" si="6"/>
        <v>0</v>
      </c>
      <c r="D47" s="133">
        <f>COUNTIF(Q47:AP47,"150")</f>
        <v>0</v>
      </c>
      <c r="E47" s="133">
        <f>COUNTIF(Q47:AP47,"&lt;150")</f>
        <v>0</v>
      </c>
      <c r="F47" s="133">
        <f t="shared" si="7"/>
        <v>0</v>
      </c>
      <c r="G47" s="134" t="e">
        <f t="shared" si="8"/>
        <v>#DIV/0!</v>
      </c>
      <c r="H47" s="218"/>
      <c r="I47" s="218"/>
      <c r="J47" s="218">
        <v>25</v>
      </c>
      <c r="K47" s="135">
        <v>30</v>
      </c>
      <c r="L47" s="135">
        <v>30</v>
      </c>
      <c r="M47" s="135"/>
      <c r="N47" s="174">
        <f t="shared" si="5"/>
        <v>0</v>
      </c>
      <c r="O47" s="174"/>
      <c r="P47" s="174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90"/>
      <c r="AE47" s="85"/>
      <c r="AF47" s="85"/>
      <c r="AG47" s="85"/>
      <c r="AH47" s="85"/>
      <c r="AI47" s="85"/>
      <c r="AJ47" s="85"/>
      <c r="AK47" s="85"/>
      <c r="AL47" s="85"/>
      <c r="AM47" s="85"/>
      <c r="AN47" s="270"/>
      <c r="AO47" s="85"/>
      <c r="AP47" s="85"/>
      <c r="AQ47" s="90"/>
      <c r="AR47" s="60"/>
      <c r="AS47" s="60"/>
    </row>
    <row r="48" spans="1:45" s="2" customFormat="1" ht="34.5" customHeight="1" hidden="1">
      <c r="A48" s="132" t="s">
        <v>119</v>
      </c>
      <c r="B48" s="132" t="s">
        <v>174</v>
      </c>
      <c r="C48" s="133">
        <f t="shared" si="6"/>
        <v>0</v>
      </c>
      <c r="D48" s="133">
        <f>COUNTIF(Q48:AP48,"150")</f>
        <v>0</v>
      </c>
      <c r="E48" s="133">
        <f>COUNTIF(Q48:AP48,"&lt;150")</f>
        <v>0</v>
      </c>
      <c r="F48" s="133">
        <f t="shared" si="7"/>
        <v>0</v>
      </c>
      <c r="G48" s="134" t="e">
        <f t="shared" si="8"/>
        <v>#DIV/0!</v>
      </c>
      <c r="H48" s="218">
        <v>40</v>
      </c>
      <c r="I48" s="218">
        <v>25</v>
      </c>
      <c r="J48" s="218">
        <v>25</v>
      </c>
      <c r="K48" s="135">
        <v>15</v>
      </c>
      <c r="L48" s="135">
        <v>20</v>
      </c>
      <c r="M48" s="135">
        <v>15</v>
      </c>
      <c r="N48" s="174">
        <f>L48-K48</f>
        <v>5</v>
      </c>
      <c r="O48" s="174">
        <v>5</v>
      </c>
      <c r="P48" s="174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90"/>
      <c r="AE48" s="85"/>
      <c r="AF48" s="85"/>
      <c r="AG48" s="85"/>
      <c r="AH48" s="85"/>
      <c r="AI48" s="85"/>
      <c r="AJ48" s="85"/>
      <c r="AK48" s="85"/>
      <c r="AL48" s="85"/>
      <c r="AM48" s="85"/>
      <c r="AN48" s="270"/>
      <c r="AO48" s="85"/>
      <c r="AP48" s="85"/>
      <c r="AQ48" s="90"/>
      <c r="AR48" s="60"/>
      <c r="AS48" s="60"/>
    </row>
    <row r="49" spans="1:45" s="2" customFormat="1" ht="34.5" customHeight="1">
      <c r="A49" s="132" t="s">
        <v>119</v>
      </c>
      <c r="B49" s="132" t="s">
        <v>326</v>
      </c>
      <c r="C49" s="133">
        <f>D49+E49</f>
        <v>10</v>
      </c>
      <c r="D49" s="133">
        <f>COUNTIF(Q49:AP49,"150")</f>
        <v>6</v>
      </c>
      <c r="E49" s="133">
        <f>COUNTIF(Q49:AP49,"&lt;150")</f>
        <v>4</v>
      </c>
      <c r="F49" s="133">
        <f>D49-E49</f>
        <v>2</v>
      </c>
      <c r="G49" s="134">
        <f>SUM(D49/C49%)</f>
        <v>60</v>
      </c>
      <c r="H49" s="218">
        <v>40</v>
      </c>
      <c r="I49" s="218">
        <v>25</v>
      </c>
      <c r="J49" s="218">
        <v>25</v>
      </c>
      <c r="K49" s="135">
        <v>15</v>
      </c>
      <c r="L49" s="135">
        <v>20</v>
      </c>
      <c r="M49" s="135">
        <v>15</v>
      </c>
      <c r="N49" s="174">
        <f>L49-K49</f>
        <v>5</v>
      </c>
      <c r="O49" s="174">
        <v>5</v>
      </c>
      <c r="P49" s="174">
        <v>0</v>
      </c>
      <c r="Q49" s="85"/>
      <c r="R49" s="85">
        <v>148</v>
      </c>
      <c r="S49" s="85">
        <v>120</v>
      </c>
      <c r="T49" s="85">
        <v>150</v>
      </c>
      <c r="U49" s="85"/>
      <c r="V49" s="85"/>
      <c r="W49" s="85">
        <v>145</v>
      </c>
      <c r="X49" s="85">
        <v>150</v>
      </c>
      <c r="Y49" s="85"/>
      <c r="Z49" s="85">
        <v>150</v>
      </c>
      <c r="AA49" s="85"/>
      <c r="AB49" s="85">
        <v>147</v>
      </c>
      <c r="AC49" s="85"/>
      <c r="AD49" s="90">
        <v>150</v>
      </c>
      <c r="AE49" s="85">
        <v>150</v>
      </c>
      <c r="AF49" s="85"/>
      <c r="AG49" s="85"/>
      <c r="AH49" s="85"/>
      <c r="AI49" s="85">
        <v>150</v>
      </c>
      <c r="AJ49" s="85"/>
      <c r="AK49" s="85"/>
      <c r="AL49" s="85"/>
      <c r="AM49" s="85"/>
      <c r="AN49" s="270"/>
      <c r="AO49" s="85"/>
      <c r="AP49" s="85"/>
      <c r="AQ49" s="90"/>
      <c r="AR49" s="60"/>
      <c r="AS49" s="60"/>
    </row>
    <row r="50" spans="1:45" s="2" customFormat="1" ht="34.5" customHeight="1">
      <c r="A50" s="132" t="s">
        <v>62</v>
      </c>
      <c r="B50" s="132" t="s">
        <v>171</v>
      </c>
      <c r="C50" s="133">
        <f>D50+E50</f>
        <v>20</v>
      </c>
      <c r="D50" s="133">
        <f t="shared" si="3"/>
        <v>10</v>
      </c>
      <c r="E50" s="133">
        <f t="shared" si="4"/>
        <v>10</v>
      </c>
      <c r="F50" s="133">
        <f>D50-E50</f>
        <v>0</v>
      </c>
      <c r="G50" s="134">
        <f>SUM(D50/C50%)</f>
        <v>50</v>
      </c>
      <c r="H50" s="218">
        <v>65</v>
      </c>
      <c r="I50" s="218">
        <v>50</v>
      </c>
      <c r="J50" s="218">
        <v>45</v>
      </c>
      <c r="K50" s="135">
        <v>40</v>
      </c>
      <c r="L50" s="135">
        <v>40</v>
      </c>
      <c r="M50" s="135">
        <v>50</v>
      </c>
      <c r="N50" s="174">
        <f t="shared" si="5"/>
        <v>0</v>
      </c>
      <c r="O50" s="174">
        <v>45</v>
      </c>
      <c r="P50" s="174">
        <v>40</v>
      </c>
      <c r="Q50" s="85">
        <v>150</v>
      </c>
      <c r="R50" s="85">
        <v>147</v>
      </c>
      <c r="S50" s="85">
        <v>146</v>
      </c>
      <c r="T50" s="85">
        <v>150</v>
      </c>
      <c r="U50" s="85">
        <v>115</v>
      </c>
      <c r="V50" s="85">
        <v>150</v>
      </c>
      <c r="W50" s="85">
        <v>133</v>
      </c>
      <c r="X50" s="85">
        <v>150</v>
      </c>
      <c r="Y50" s="85"/>
      <c r="Z50" s="85">
        <v>132</v>
      </c>
      <c r="AA50" s="85">
        <v>150</v>
      </c>
      <c r="AB50" s="85">
        <v>150</v>
      </c>
      <c r="AC50" s="85">
        <v>150</v>
      </c>
      <c r="AD50" s="90"/>
      <c r="AE50" s="85">
        <v>150</v>
      </c>
      <c r="AF50" s="85">
        <v>150</v>
      </c>
      <c r="AG50" s="85">
        <v>143</v>
      </c>
      <c r="AH50" s="85"/>
      <c r="AI50" s="85">
        <v>125</v>
      </c>
      <c r="AJ50" s="85">
        <v>124</v>
      </c>
      <c r="AK50" s="85">
        <v>146</v>
      </c>
      <c r="AL50" s="85"/>
      <c r="AM50" s="85">
        <v>145</v>
      </c>
      <c r="AN50" s="270">
        <v>150</v>
      </c>
      <c r="AO50" s="85"/>
      <c r="AP50" s="85"/>
      <c r="AQ50" s="90"/>
      <c r="AR50" s="60"/>
      <c r="AS50" s="60"/>
    </row>
    <row r="51" spans="1:45" s="2" customFormat="1" ht="34.5" customHeight="1" hidden="1">
      <c r="A51" s="132" t="s">
        <v>119</v>
      </c>
      <c r="B51" s="132" t="s">
        <v>174</v>
      </c>
      <c r="C51" s="133">
        <f>D51+E51</f>
        <v>0</v>
      </c>
      <c r="D51" s="133">
        <f>COUNTIF(Q51:AP51,"150")</f>
        <v>0</v>
      </c>
      <c r="E51" s="133">
        <f>COUNTIF(Q51:AP51,"&lt;150")</f>
        <v>0</v>
      </c>
      <c r="F51" s="133">
        <f>D51-E51</f>
        <v>0</v>
      </c>
      <c r="G51" s="134" t="e">
        <f>SUM(D51/C51%)</f>
        <v>#DIV/0!</v>
      </c>
      <c r="H51" s="218">
        <v>40</v>
      </c>
      <c r="I51" s="218">
        <v>25</v>
      </c>
      <c r="J51" s="218">
        <v>25</v>
      </c>
      <c r="K51" s="135">
        <v>15</v>
      </c>
      <c r="L51" s="135">
        <v>20</v>
      </c>
      <c r="M51" s="135">
        <v>15</v>
      </c>
      <c r="N51" s="174">
        <f>L51-K51</f>
        <v>5</v>
      </c>
      <c r="O51" s="174">
        <v>5</v>
      </c>
      <c r="P51" s="174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90"/>
      <c r="AE51" s="85"/>
      <c r="AF51" s="85"/>
      <c r="AG51" s="85"/>
      <c r="AH51" s="85"/>
      <c r="AI51" s="85"/>
      <c r="AJ51" s="85"/>
      <c r="AK51" s="85"/>
      <c r="AL51" s="85"/>
      <c r="AM51" s="85"/>
      <c r="AN51" s="270"/>
      <c r="AO51" s="85"/>
      <c r="AP51" s="85"/>
      <c r="AQ51" s="90"/>
      <c r="AR51" s="60"/>
      <c r="AS51" s="60"/>
    </row>
    <row r="52" spans="1:45" s="2" customFormat="1" ht="34.5" customHeight="1">
      <c r="A52" s="132" t="s">
        <v>224</v>
      </c>
      <c r="B52" s="132" t="s">
        <v>40</v>
      </c>
      <c r="C52" s="133">
        <f aca="true" t="shared" si="11" ref="C52:C57">D52+E52</f>
        <v>16</v>
      </c>
      <c r="D52" s="133">
        <f aca="true" t="shared" si="12" ref="D52:D57">COUNTIF(Q52:AP52,"150")</f>
        <v>13</v>
      </c>
      <c r="E52" s="133">
        <f aca="true" t="shared" si="13" ref="E52:E57">COUNTIF(Q52:AP52,"&lt;150")</f>
        <v>3</v>
      </c>
      <c r="F52" s="133">
        <f aca="true" t="shared" si="14" ref="F52:F57">D52-E52</f>
        <v>10</v>
      </c>
      <c r="G52" s="134">
        <f aca="true" t="shared" si="15" ref="G52:G57">SUM(D52/C52%)</f>
        <v>81.25</v>
      </c>
      <c r="H52" s="218"/>
      <c r="I52" s="218"/>
      <c r="J52" s="218">
        <v>25</v>
      </c>
      <c r="K52" s="135" t="s">
        <v>167</v>
      </c>
      <c r="L52" s="135">
        <v>50</v>
      </c>
      <c r="M52" s="135">
        <v>50</v>
      </c>
      <c r="N52" s="174" t="e">
        <f>L52-K52</f>
        <v>#VALUE!</v>
      </c>
      <c r="O52" s="174">
        <v>45</v>
      </c>
      <c r="P52" s="174">
        <v>45</v>
      </c>
      <c r="Q52" s="85"/>
      <c r="R52" s="85">
        <v>150</v>
      </c>
      <c r="S52" s="85">
        <v>95</v>
      </c>
      <c r="T52" s="85"/>
      <c r="U52" s="85">
        <v>150</v>
      </c>
      <c r="V52" s="85">
        <v>150</v>
      </c>
      <c r="W52" s="85">
        <v>150</v>
      </c>
      <c r="X52" s="85"/>
      <c r="Y52" s="85"/>
      <c r="Z52" s="85"/>
      <c r="AA52" s="85">
        <v>150</v>
      </c>
      <c r="AB52" s="85">
        <v>150</v>
      </c>
      <c r="AC52" s="85">
        <v>150</v>
      </c>
      <c r="AD52" s="90">
        <v>140</v>
      </c>
      <c r="AE52" s="85">
        <v>150</v>
      </c>
      <c r="AF52" s="85">
        <v>117</v>
      </c>
      <c r="AG52" s="85">
        <v>150</v>
      </c>
      <c r="AH52" s="85"/>
      <c r="AI52" s="85"/>
      <c r="AJ52" s="85">
        <v>150</v>
      </c>
      <c r="AK52" s="85">
        <v>150</v>
      </c>
      <c r="AL52" s="85"/>
      <c r="AM52" s="85">
        <v>150</v>
      </c>
      <c r="AN52" s="270">
        <v>150</v>
      </c>
      <c r="AO52" s="85"/>
      <c r="AP52" s="85"/>
      <c r="AQ52" s="90"/>
      <c r="AR52" s="60"/>
      <c r="AS52" s="60"/>
    </row>
    <row r="53" spans="1:45" s="2" customFormat="1" ht="34.5" customHeight="1">
      <c r="A53" s="132" t="s">
        <v>100</v>
      </c>
      <c r="B53" s="132" t="s">
        <v>40</v>
      </c>
      <c r="C53" s="133">
        <f t="shared" si="11"/>
        <v>13</v>
      </c>
      <c r="D53" s="133">
        <f t="shared" si="12"/>
        <v>8</v>
      </c>
      <c r="E53" s="133">
        <f t="shared" si="13"/>
        <v>5</v>
      </c>
      <c r="F53" s="133">
        <f t="shared" si="14"/>
        <v>3</v>
      </c>
      <c r="G53" s="134">
        <f t="shared" si="15"/>
        <v>61.53846153846153</v>
      </c>
      <c r="H53" s="218">
        <v>60</v>
      </c>
      <c r="I53" s="218">
        <v>45</v>
      </c>
      <c r="J53" s="218">
        <v>50</v>
      </c>
      <c r="K53" s="135">
        <v>50</v>
      </c>
      <c r="L53" s="135">
        <v>45</v>
      </c>
      <c r="M53" s="135">
        <v>45</v>
      </c>
      <c r="N53" s="174">
        <f t="shared" si="5"/>
        <v>-5</v>
      </c>
      <c r="O53" s="174">
        <v>50</v>
      </c>
      <c r="P53" s="174">
        <v>50</v>
      </c>
      <c r="Q53" s="85">
        <v>150</v>
      </c>
      <c r="R53" s="85"/>
      <c r="S53" s="85"/>
      <c r="T53" s="85">
        <v>150</v>
      </c>
      <c r="U53" s="85">
        <v>132</v>
      </c>
      <c r="V53" s="85">
        <v>118</v>
      </c>
      <c r="W53" s="85"/>
      <c r="X53" s="85">
        <v>150</v>
      </c>
      <c r="Y53" s="85"/>
      <c r="Z53" s="85">
        <v>150</v>
      </c>
      <c r="AA53" s="85">
        <v>137</v>
      </c>
      <c r="AB53" s="85"/>
      <c r="AC53" s="85"/>
      <c r="AD53" s="90">
        <v>150</v>
      </c>
      <c r="AE53" s="85">
        <v>150</v>
      </c>
      <c r="AF53" s="85">
        <v>131</v>
      </c>
      <c r="AG53" s="85">
        <v>150</v>
      </c>
      <c r="AH53" s="85"/>
      <c r="AI53" s="85"/>
      <c r="AJ53" s="85"/>
      <c r="AK53" s="85">
        <v>123</v>
      </c>
      <c r="AL53" s="85"/>
      <c r="AM53" s="85">
        <v>150</v>
      </c>
      <c r="AN53" s="270"/>
      <c r="AO53" s="85"/>
      <c r="AP53" s="85"/>
      <c r="AQ53" s="90"/>
      <c r="AR53" s="60"/>
      <c r="AS53" s="60"/>
    </row>
    <row r="54" spans="1:45" s="2" customFormat="1" ht="34.5" customHeight="1">
      <c r="A54" s="170" t="s">
        <v>213</v>
      </c>
      <c r="B54" s="132" t="s">
        <v>40</v>
      </c>
      <c r="C54" s="133">
        <f t="shared" si="11"/>
        <v>0</v>
      </c>
      <c r="D54" s="133">
        <f t="shared" si="12"/>
        <v>0</v>
      </c>
      <c r="E54" s="133">
        <f t="shared" si="13"/>
        <v>0</v>
      </c>
      <c r="F54" s="133">
        <f t="shared" si="14"/>
        <v>0</v>
      </c>
      <c r="G54" s="134" t="e">
        <f t="shared" si="15"/>
        <v>#DIV/0!</v>
      </c>
      <c r="H54" s="218" t="s">
        <v>167</v>
      </c>
      <c r="I54" s="218" t="s">
        <v>167</v>
      </c>
      <c r="J54" s="218"/>
      <c r="K54" s="135">
        <v>35</v>
      </c>
      <c r="L54" s="135">
        <v>35</v>
      </c>
      <c r="M54" s="135">
        <v>35</v>
      </c>
      <c r="N54" s="174">
        <f>L54-K54</f>
        <v>0</v>
      </c>
      <c r="O54" s="174">
        <v>35</v>
      </c>
      <c r="P54" s="174">
        <v>35</v>
      </c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90"/>
      <c r="AE54" s="85"/>
      <c r="AF54" s="85"/>
      <c r="AG54" s="85"/>
      <c r="AH54" s="85"/>
      <c r="AI54" s="85"/>
      <c r="AJ54" s="85"/>
      <c r="AK54" s="85"/>
      <c r="AL54" s="85"/>
      <c r="AM54" s="85"/>
      <c r="AN54" s="270"/>
      <c r="AO54" s="85"/>
      <c r="AP54" s="85"/>
      <c r="AQ54" s="90"/>
      <c r="AR54" s="60"/>
      <c r="AS54" s="60"/>
    </row>
    <row r="55" spans="1:45" s="2" customFormat="1" ht="34.5" customHeight="1">
      <c r="A55" s="132" t="s">
        <v>236</v>
      </c>
      <c r="B55" s="132" t="s">
        <v>40</v>
      </c>
      <c r="C55" s="133">
        <f t="shared" si="11"/>
        <v>0</v>
      </c>
      <c r="D55" s="133">
        <f t="shared" si="12"/>
        <v>0</v>
      </c>
      <c r="E55" s="133">
        <f t="shared" si="13"/>
        <v>0</v>
      </c>
      <c r="F55" s="133">
        <f t="shared" si="14"/>
        <v>0</v>
      </c>
      <c r="G55" s="134" t="e">
        <f t="shared" si="15"/>
        <v>#DIV/0!</v>
      </c>
      <c r="H55" s="218">
        <v>0</v>
      </c>
      <c r="I55" s="218">
        <v>0</v>
      </c>
      <c r="J55" s="218"/>
      <c r="K55" s="135"/>
      <c r="L55" s="135">
        <v>50</v>
      </c>
      <c r="M55" s="135">
        <v>25</v>
      </c>
      <c r="N55" s="174">
        <f>L55-K55</f>
        <v>50</v>
      </c>
      <c r="O55" s="174">
        <v>0</v>
      </c>
      <c r="P55" s="174">
        <v>0</v>
      </c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90"/>
      <c r="AE55" s="85"/>
      <c r="AF55" s="85"/>
      <c r="AG55" s="85"/>
      <c r="AH55" s="85"/>
      <c r="AI55" s="85"/>
      <c r="AJ55" s="85"/>
      <c r="AK55" s="85"/>
      <c r="AL55" s="85"/>
      <c r="AM55" s="85"/>
      <c r="AN55" s="270"/>
      <c r="AO55" s="85"/>
      <c r="AP55" s="85"/>
      <c r="AQ55" s="90"/>
      <c r="AR55" s="60"/>
      <c r="AS55" s="60"/>
    </row>
    <row r="56" spans="1:45" s="162" customFormat="1" ht="34.5" customHeight="1" thickBot="1">
      <c r="A56" s="178" t="s">
        <v>209</v>
      </c>
      <c r="B56" s="155" t="s">
        <v>40</v>
      </c>
      <c r="C56" s="156">
        <f t="shared" si="11"/>
        <v>0</v>
      </c>
      <c r="D56" s="156">
        <f t="shared" si="12"/>
        <v>0</v>
      </c>
      <c r="E56" s="156">
        <f t="shared" si="13"/>
        <v>0</v>
      </c>
      <c r="F56" s="156">
        <f t="shared" si="14"/>
        <v>0</v>
      </c>
      <c r="G56" s="157" t="e">
        <f t="shared" si="15"/>
        <v>#DIV/0!</v>
      </c>
      <c r="H56" s="219">
        <v>0</v>
      </c>
      <c r="I56" s="219">
        <v>0</v>
      </c>
      <c r="J56" s="219">
        <v>25</v>
      </c>
      <c r="K56" s="158">
        <v>25</v>
      </c>
      <c r="L56" s="158">
        <v>35</v>
      </c>
      <c r="M56" s="135">
        <v>35</v>
      </c>
      <c r="N56" s="174">
        <f t="shared" si="5"/>
        <v>10</v>
      </c>
      <c r="O56" s="174">
        <v>35</v>
      </c>
      <c r="P56" s="174">
        <v>35</v>
      </c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60"/>
      <c r="AE56" s="159"/>
      <c r="AF56" s="159"/>
      <c r="AG56" s="159"/>
      <c r="AH56" s="159"/>
      <c r="AI56" s="159"/>
      <c r="AJ56" s="159"/>
      <c r="AK56" s="159"/>
      <c r="AL56" s="159"/>
      <c r="AM56" s="159"/>
      <c r="AN56" s="271"/>
      <c r="AO56" s="159"/>
      <c r="AP56" s="159"/>
      <c r="AQ56" s="160"/>
      <c r="AR56" s="161"/>
      <c r="AS56" s="161"/>
    </row>
    <row r="57" spans="1:45" s="2" customFormat="1" ht="34.5" customHeight="1" hidden="1" thickTop="1">
      <c r="A57" s="132" t="s">
        <v>205</v>
      </c>
      <c r="B57" s="132" t="s">
        <v>4</v>
      </c>
      <c r="C57" s="133">
        <f t="shared" si="11"/>
        <v>0</v>
      </c>
      <c r="D57" s="133">
        <f t="shared" si="12"/>
        <v>0</v>
      </c>
      <c r="E57" s="133">
        <f t="shared" si="13"/>
        <v>0</v>
      </c>
      <c r="F57" s="133">
        <f t="shared" si="14"/>
        <v>0</v>
      </c>
      <c r="G57" s="134" t="e">
        <f t="shared" si="15"/>
        <v>#DIV/0!</v>
      </c>
      <c r="H57" s="218">
        <v>15</v>
      </c>
      <c r="I57" s="218">
        <v>15</v>
      </c>
      <c r="J57" s="218">
        <v>15</v>
      </c>
      <c r="K57" s="135">
        <v>15</v>
      </c>
      <c r="L57" s="135">
        <v>15</v>
      </c>
      <c r="M57" s="135">
        <v>15</v>
      </c>
      <c r="N57" s="174">
        <f t="shared" si="5"/>
        <v>0</v>
      </c>
      <c r="O57" s="174"/>
      <c r="P57" s="174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90"/>
      <c r="AE57" s="175"/>
      <c r="AF57" s="175"/>
      <c r="AG57" s="175"/>
      <c r="AH57" s="175"/>
      <c r="AI57" s="175"/>
      <c r="AJ57" s="175"/>
      <c r="AK57" s="175"/>
      <c r="AL57" s="175"/>
      <c r="AM57" s="85"/>
      <c r="AN57" s="270"/>
      <c r="AO57" s="85"/>
      <c r="AP57" s="85"/>
      <c r="AQ57" s="90"/>
      <c r="AR57" s="60"/>
      <c r="AS57" s="60"/>
    </row>
    <row r="58" spans="1:45" s="2" customFormat="1" ht="34.5" customHeight="1" hidden="1" thickTop="1">
      <c r="A58" s="132" t="s">
        <v>104</v>
      </c>
      <c r="B58" s="132" t="s">
        <v>4</v>
      </c>
      <c r="C58" s="133">
        <f aca="true" t="shared" si="16" ref="C58:C71">D58+E58</f>
        <v>0</v>
      </c>
      <c r="D58" s="133">
        <f t="shared" si="3"/>
        <v>0</v>
      </c>
      <c r="E58" s="133">
        <f t="shared" si="4"/>
        <v>0</v>
      </c>
      <c r="F58" s="133">
        <f aca="true" t="shared" si="17" ref="F58:F71">D58-E58</f>
        <v>0</v>
      </c>
      <c r="G58" s="134" t="e">
        <f aca="true" t="shared" si="18" ref="G58:G71">SUM(D58/C58%)</f>
        <v>#DIV/0!</v>
      </c>
      <c r="H58" s="218">
        <v>40</v>
      </c>
      <c r="I58" s="218">
        <v>30</v>
      </c>
      <c r="J58" s="218">
        <v>35</v>
      </c>
      <c r="K58" s="135">
        <v>35</v>
      </c>
      <c r="L58" s="135">
        <v>35</v>
      </c>
      <c r="M58" s="135">
        <v>35</v>
      </c>
      <c r="N58" s="174">
        <f t="shared" si="5"/>
        <v>0</v>
      </c>
      <c r="O58" s="174"/>
      <c r="P58" s="174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90"/>
      <c r="AE58" s="85"/>
      <c r="AF58" s="85"/>
      <c r="AG58" s="85"/>
      <c r="AH58" s="85"/>
      <c r="AI58" s="85"/>
      <c r="AJ58" s="85"/>
      <c r="AK58" s="85"/>
      <c r="AL58" s="85"/>
      <c r="AM58" s="85"/>
      <c r="AN58" s="270"/>
      <c r="AO58" s="85"/>
      <c r="AP58" s="85"/>
      <c r="AQ58" s="90"/>
      <c r="AR58" s="60"/>
      <c r="AS58" s="60"/>
    </row>
    <row r="59" spans="1:45" s="2" customFormat="1" ht="34.5" customHeight="1" hidden="1">
      <c r="A59" s="132" t="s">
        <v>204</v>
      </c>
      <c r="B59" s="132" t="s">
        <v>4</v>
      </c>
      <c r="C59" s="133">
        <f t="shared" si="16"/>
        <v>0</v>
      </c>
      <c r="D59" s="133">
        <f t="shared" si="3"/>
        <v>0</v>
      </c>
      <c r="E59" s="133">
        <f t="shared" si="4"/>
        <v>0</v>
      </c>
      <c r="F59" s="133">
        <f t="shared" si="17"/>
        <v>0</v>
      </c>
      <c r="G59" s="134" t="e">
        <f t="shared" si="18"/>
        <v>#DIV/0!</v>
      </c>
      <c r="H59" s="218">
        <v>-20</v>
      </c>
      <c r="I59" s="218">
        <v>-35</v>
      </c>
      <c r="J59" s="218">
        <v>-35</v>
      </c>
      <c r="K59" s="135">
        <v>-40</v>
      </c>
      <c r="L59" s="135">
        <v>-40</v>
      </c>
      <c r="M59" s="135"/>
      <c r="N59" s="174">
        <f t="shared" si="5"/>
        <v>0</v>
      </c>
      <c r="O59" s="174"/>
      <c r="P59" s="174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90"/>
      <c r="AE59" s="85"/>
      <c r="AF59" s="85"/>
      <c r="AG59" s="85"/>
      <c r="AH59" s="85"/>
      <c r="AI59" s="85"/>
      <c r="AJ59" s="85"/>
      <c r="AK59" s="85"/>
      <c r="AL59" s="85"/>
      <c r="AM59" s="85"/>
      <c r="AN59" s="270"/>
      <c r="AO59" s="85"/>
      <c r="AP59" s="85"/>
      <c r="AQ59" s="90"/>
      <c r="AR59" s="60"/>
      <c r="AS59" s="60"/>
    </row>
    <row r="60" spans="1:45" s="2" customFormat="1" ht="34.5" customHeight="1" hidden="1" thickTop="1">
      <c r="A60" s="132" t="s">
        <v>198</v>
      </c>
      <c r="B60" s="132" t="s">
        <v>4</v>
      </c>
      <c r="C60" s="133">
        <f t="shared" si="16"/>
        <v>0</v>
      </c>
      <c r="D60" s="133">
        <f>COUNTIF(Q60:AP60,"150")</f>
        <v>0</v>
      </c>
      <c r="E60" s="133">
        <f>COUNTIF(Q60:AP60,"&lt;150")</f>
        <v>0</v>
      </c>
      <c r="F60" s="133">
        <f t="shared" si="17"/>
        <v>0</v>
      </c>
      <c r="G60" s="134" t="e">
        <f t="shared" si="18"/>
        <v>#DIV/0!</v>
      </c>
      <c r="H60" s="218"/>
      <c r="I60" s="218"/>
      <c r="J60" s="218">
        <v>25</v>
      </c>
      <c r="K60" s="135">
        <v>25</v>
      </c>
      <c r="L60" s="135">
        <v>25</v>
      </c>
      <c r="M60" s="135">
        <v>25</v>
      </c>
      <c r="N60" s="174">
        <f t="shared" si="5"/>
        <v>0</v>
      </c>
      <c r="O60" s="174"/>
      <c r="P60" s="174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90"/>
      <c r="AE60" s="85"/>
      <c r="AF60" s="85"/>
      <c r="AG60" s="85"/>
      <c r="AH60" s="85"/>
      <c r="AI60" s="85"/>
      <c r="AJ60" s="85"/>
      <c r="AK60" s="85"/>
      <c r="AL60" s="85"/>
      <c r="AM60" s="85"/>
      <c r="AN60" s="270"/>
      <c r="AO60" s="85"/>
      <c r="AP60" s="85"/>
      <c r="AQ60" s="90"/>
      <c r="AR60" s="60"/>
      <c r="AS60" s="60"/>
    </row>
    <row r="61" spans="1:45" s="2" customFormat="1" ht="34.5" customHeight="1" hidden="1" thickTop="1">
      <c r="A61" s="132" t="s">
        <v>63</v>
      </c>
      <c r="B61" s="132" t="s">
        <v>4</v>
      </c>
      <c r="C61" s="133">
        <f t="shared" si="16"/>
        <v>0</v>
      </c>
      <c r="D61" s="133">
        <f t="shared" si="3"/>
        <v>0</v>
      </c>
      <c r="E61" s="133">
        <f t="shared" si="4"/>
        <v>0</v>
      </c>
      <c r="F61" s="133">
        <f t="shared" si="17"/>
        <v>0</v>
      </c>
      <c r="G61" s="134" t="e">
        <f t="shared" si="18"/>
        <v>#DIV/0!</v>
      </c>
      <c r="H61" s="218">
        <v>20</v>
      </c>
      <c r="I61" s="218">
        <v>15</v>
      </c>
      <c r="J61" s="218">
        <v>15</v>
      </c>
      <c r="K61" s="135">
        <v>15</v>
      </c>
      <c r="L61" s="135">
        <v>15</v>
      </c>
      <c r="M61" s="135">
        <v>15</v>
      </c>
      <c r="N61" s="174">
        <f t="shared" si="5"/>
        <v>0</v>
      </c>
      <c r="O61" s="174"/>
      <c r="P61" s="174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90"/>
      <c r="AE61" s="85"/>
      <c r="AF61" s="85"/>
      <c r="AG61" s="85"/>
      <c r="AH61" s="85"/>
      <c r="AI61" s="85"/>
      <c r="AJ61" s="85"/>
      <c r="AK61" s="85"/>
      <c r="AL61" s="85"/>
      <c r="AM61" s="85"/>
      <c r="AN61" s="270"/>
      <c r="AO61" s="85"/>
      <c r="AP61" s="85"/>
      <c r="AQ61" s="90"/>
      <c r="AR61" s="60"/>
      <c r="AS61" s="60"/>
    </row>
    <row r="62" spans="1:45" s="62" customFormat="1" ht="34.5" customHeight="1" hidden="1" thickTop="1">
      <c r="A62" s="132" t="s">
        <v>64</v>
      </c>
      <c r="B62" s="132" t="s">
        <v>4</v>
      </c>
      <c r="C62" s="133">
        <f t="shared" si="16"/>
        <v>0</v>
      </c>
      <c r="D62" s="133">
        <f t="shared" si="3"/>
        <v>0</v>
      </c>
      <c r="E62" s="133">
        <f t="shared" si="4"/>
        <v>0</v>
      </c>
      <c r="F62" s="133">
        <f t="shared" si="17"/>
        <v>0</v>
      </c>
      <c r="G62" s="134" t="e">
        <f t="shared" si="18"/>
        <v>#DIV/0!</v>
      </c>
      <c r="H62" s="218">
        <v>15</v>
      </c>
      <c r="I62" s="218">
        <v>15</v>
      </c>
      <c r="J62" s="218">
        <v>15</v>
      </c>
      <c r="K62" s="135">
        <v>20</v>
      </c>
      <c r="L62" s="135">
        <v>20</v>
      </c>
      <c r="M62" s="135">
        <v>20</v>
      </c>
      <c r="N62" s="174">
        <f t="shared" si="5"/>
        <v>0</v>
      </c>
      <c r="O62" s="174"/>
      <c r="P62" s="174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90"/>
      <c r="AE62" s="85"/>
      <c r="AF62" s="85"/>
      <c r="AG62" s="85"/>
      <c r="AH62" s="85"/>
      <c r="AI62" s="85"/>
      <c r="AJ62" s="85"/>
      <c r="AK62" s="85"/>
      <c r="AL62" s="85"/>
      <c r="AM62" s="85"/>
      <c r="AN62" s="270"/>
      <c r="AO62" s="85"/>
      <c r="AP62" s="85"/>
      <c r="AQ62" s="85"/>
      <c r="AR62" s="60"/>
      <c r="AS62" s="60"/>
    </row>
    <row r="63" spans="1:45" s="177" customFormat="1" ht="34.5" customHeight="1" hidden="1">
      <c r="A63" s="170" t="s">
        <v>181</v>
      </c>
      <c r="B63" s="170" t="s">
        <v>4</v>
      </c>
      <c r="C63" s="171">
        <f t="shared" si="16"/>
        <v>0</v>
      </c>
      <c r="D63" s="171">
        <f t="shared" si="3"/>
        <v>0</v>
      </c>
      <c r="E63" s="171">
        <f t="shared" si="4"/>
        <v>0</v>
      </c>
      <c r="F63" s="171">
        <f t="shared" si="17"/>
        <v>0</v>
      </c>
      <c r="G63" s="172" t="e">
        <f t="shared" si="18"/>
        <v>#DIV/0!</v>
      </c>
      <c r="H63" s="220"/>
      <c r="I63" s="220" t="s">
        <v>170</v>
      </c>
      <c r="J63" s="220">
        <v>-15</v>
      </c>
      <c r="K63" s="173">
        <v>-15</v>
      </c>
      <c r="L63" s="173">
        <v>-15</v>
      </c>
      <c r="M63" s="173"/>
      <c r="N63" s="174">
        <f t="shared" si="5"/>
        <v>0</v>
      </c>
      <c r="O63" s="174"/>
      <c r="P63" s="174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90"/>
      <c r="AE63" s="85"/>
      <c r="AF63" s="85"/>
      <c r="AG63" s="85"/>
      <c r="AH63" s="85"/>
      <c r="AI63" s="85"/>
      <c r="AJ63" s="85"/>
      <c r="AK63" s="85"/>
      <c r="AL63" s="85"/>
      <c r="AM63" s="175"/>
      <c r="AN63" s="269"/>
      <c r="AO63" s="175"/>
      <c r="AP63" s="175"/>
      <c r="AQ63" s="175"/>
      <c r="AR63" s="176"/>
      <c r="AS63" s="176"/>
    </row>
    <row r="64" spans="1:45" s="2" customFormat="1" ht="34.5" customHeight="1" hidden="1" thickBot="1" thickTop="1">
      <c r="A64" s="132" t="s">
        <v>65</v>
      </c>
      <c r="B64" s="132" t="s">
        <v>4</v>
      </c>
      <c r="C64" s="133">
        <f t="shared" si="16"/>
        <v>0</v>
      </c>
      <c r="D64" s="133">
        <f t="shared" si="3"/>
        <v>0</v>
      </c>
      <c r="E64" s="133">
        <f t="shared" si="4"/>
        <v>0</v>
      </c>
      <c r="F64" s="133">
        <f t="shared" si="17"/>
        <v>0</v>
      </c>
      <c r="G64" s="134" t="e">
        <f t="shared" si="18"/>
        <v>#DIV/0!</v>
      </c>
      <c r="H64" s="218">
        <v>60</v>
      </c>
      <c r="I64" s="218">
        <v>25</v>
      </c>
      <c r="J64" s="218">
        <v>25</v>
      </c>
      <c r="K64" s="135">
        <v>30</v>
      </c>
      <c r="L64" s="135">
        <v>30</v>
      </c>
      <c r="M64" s="135">
        <v>30</v>
      </c>
      <c r="N64" s="174">
        <f t="shared" si="5"/>
        <v>0</v>
      </c>
      <c r="O64" s="174"/>
      <c r="P64" s="174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90"/>
      <c r="AE64" s="85"/>
      <c r="AF64" s="85"/>
      <c r="AG64" s="85"/>
      <c r="AH64" s="85"/>
      <c r="AI64" s="85"/>
      <c r="AJ64" s="85"/>
      <c r="AK64" s="85"/>
      <c r="AL64" s="85"/>
      <c r="AM64" s="85"/>
      <c r="AN64" s="270"/>
      <c r="AO64" s="85"/>
      <c r="AP64" s="85"/>
      <c r="AQ64" s="90"/>
      <c r="AR64" s="60"/>
      <c r="AS64" s="60"/>
    </row>
    <row r="65" spans="1:45" s="177" customFormat="1" ht="34.5" customHeight="1" hidden="1">
      <c r="A65" s="170" t="s">
        <v>155</v>
      </c>
      <c r="B65" s="170" t="s">
        <v>4</v>
      </c>
      <c r="C65" s="171">
        <f t="shared" si="16"/>
        <v>0</v>
      </c>
      <c r="D65" s="171">
        <f t="shared" si="3"/>
        <v>0</v>
      </c>
      <c r="E65" s="171">
        <f t="shared" si="4"/>
        <v>0</v>
      </c>
      <c r="F65" s="171">
        <f t="shared" si="17"/>
        <v>0</v>
      </c>
      <c r="G65" s="172" t="e">
        <f t="shared" si="18"/>
        <v>#DIV/0!</v>
      </c>
      <c r="H65" s="220">
        <v>30</v>
      </c>
      <c r="I65" s="220">
        <v>60</v>
      </c>
      <c r="J65" s="220">
        <v>60</v>
      </c>
      <c r="K65" s="173">
        <v>60</v>
      </c>
      <c r="L65" s="173">
        <v>60</v>
      </c>
      <c r="M65" s="173"/>
      <c r="N65" s="174">
        <f t="shared" si="5"/>
        <v>0</v>
      </c>
      <c r="O65" s="174"/>
      <c r="P65" s="174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90"/>
      <c r="AE65" s="85"/>
      <c r="AF65" s="85"/>
      <c r="AG65" s="85"/>
      <c r="AH65" s="85"/>
      <c r="AI65" s="85"/>
      <c r="AJ65" s="85"/>
      <c r="AK65" s="85"/>
      <c r="AL65" s="85"/>
      <c r="AM65" s="175"/>
      <c r="AN65" s="269"/>
      <c r="AO65" s="175"/>
      <c r="AP65" s="175"/>
      <c r="AQ65" s="175"/>
      <c r="AR65" s="176"/>
      <c r="AS65" s="176"/>
    </row>
    <row r="66" spans="1:45" s="2" customFormat="1" ht="34.5" customHeight="1" hidden="1" thickBot="1" thickTop="1">
      <c r="A66" s="132" t="s">
        <v>111</v>
      </c>
      <c r="B66" s="132" t="s">
        <v>4</v>
      </c>
      <c r="C66" s="133">
        <f t="shared" si="16"/>
        <v>0</v>
      </c>
      <c r="D66" s="133">
        <f t="shared" si="3"/>
        <v>0</v>
      </c>
      <c r="E66" s="133">
        <f t="shared" si="4"/>
        <v>0</v>
      </c>
      <c r="F66" s="133">
        <f t="shared" si="17"/>
        <v>0</v>
      </c>
      <c r="G66" s="134" t="e">
        <f t="shared" si="18"/>
        <v>#DIV/0!</v>
      </c>
      <c r="H66" s="218">
        <v>25</v>
      </c>
      <c r="I66" s="218">
        <v>0</v>
      </c>
      <c r="J66" s="218">
        <v>0</v>
      </c>
      <c r="K66" s="135">
        <v>-10</v>
      </c>
      <c r="L66" s="135">
        <v>-10</v>
      </c>
      <c r="M66" s="135"/>
      <c r="N66" s="174">
        <f t="shared" si="5"/>
        <v>0</v>
      </c>
      <c r="O66" s="174"/>
      <c r="P66" s="174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90"/>
      <c r="AE66" s="85"/>
      <c r="AF66" s="85"/>
      <c r="AG66" s="85"/>
      <c r="AH66" s="85"/>
      <c r="AI66" s="85"/>
      <c r="AJ66" s="85"/>
      <c r="AK66" s="85"/>
      <c r="AL66" s="85"/>
      <c r="AM66" s="85"/>
      <c r="AN66" s="270"/>
      <c r="AO66" s="85"/>
      <c r="AP66" s="85"/>
      <c r="AQ66" s="90"/>
      <c r="AR66" s="60"/>
      <c r="AS66" s="60"/>
    </row>
    <row r="67" spans="1:45" s="244" customFormat="1" ht="34.5" customHeight="1" thickTop="1">
      <c r="A67" s="261" t="s">
        <v>156</v>
      </c>
      <c r="B67" s="235" t="s">
        <v>222</v>
      </c>
      <c r="C67" s="236">
        <f t="shared" si="16"/>
        <v>0</v>
      </c>
      <c r="D67" s="236">
        <f>COUNTIF(Q67:AP67,"150")</f>
        <v>0</v>
      </c>
      <c r="E67" s="236">
        <f>COUNTIF(Q67:AP67,"&lt;150")</f>
        <v>0</v>
      </c>
      <c r="F67" s="236">
        <f t="shared" si="17"/>
        <v>0</v>
      </c>
      <c r="G67" s="237" t="e">
        <f t="shared" si="18"/>
        <v>#DIV/0!</v>
      </c>
      <c r="H67" s="238">
        <v>40</v>
      </c>
      <c r="I67" s="238">
        <v>30</v>
      </c>
      <c r="J67" s="238">
        <v>30</v>
      </c>
      <c r="K67" s="239">
        <v>30</v>
      </c>
      <c r="L67" s="239">
        <v>25</v>
      </c>
      <c r="M67" s="239">
        <v>30</v>
      </c>
      <c r="N67" s="240">
        <f t="shared" si="5"/>
        <v>-5</v>
      </c>
      <c r="O67" s="240">
        <v>30</v>
      </c>
      <c r="P67" s="240">
        <v>30</v>
      </c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2"/>
      <c r="AE67" s="241"/>
      <c r="AF67" s="241"/>
      <c r="AG67" s="241"/>
      <c r="AH67" s="241"/>
      <c r="AI67" s="241"/>
      <c r="AJ67" s="241"/>
      <c r="AK67" s="241"/>
      <c r="AL67" s="241"/>
      <c r="AM67" s="241"/>
      <c r="AN67" s="272"/>
      <c r="AO67" s="241"/>
      <c r="AP67" s="241"/>
      <c r="AQ67" s="242"/>
      <c r="AR67" s="243"/>
      <c r="AS67" s="243"/>
    </row>
    <row r="68" spans="1:45" s="62" customFormat="1" ht="34.5" customHeight="1" hidden="1">
      <c r="A68" s="170" t="s">
        <v>241</v>
      </c>
      <c r="B68" s="132" t="s">
        <v>222</v>
      </c>
      <c r="C68" s="133">
        <f t="shared" si="16"/>
        <v>0</v>
      </c>
      <c r="D68" s="133">
        <f t="shared" si="3"/>
        <v>0</v>
      </c>
      <c r="E68" s="133">
        <f t="shared" si="4"/>
        <v>0</v>
      </c>
      <c r="F68" s="133">
        <f t="shared" si="17"/>
        <v>0</v>
      </c>
      <c r="G68" s="134" t="e">
        <f t="shared" si="18"/>
        <v>#DIV/0!</v>
      </c>
      <c r="H68" s="218">
        <v>-10</v>
      </c>
      <c r="I68" s="218">
        <v>-10</v>
      </c>
      <c r="J68" s="218">
        <v>-10</v>
      </c>
      <c r="K68" s="135">
        <v>-20</v>
      </c>
      <c r="L68" s="135">
        <v>-25</v>
      </c>
      <c r="M68" s="135">
        <v>-30</v>
      </c>
      <c r="N68" s="174">
        <f t="shared" si="5"/>
        <v>-5</v>
      </c>
      <c r="O68" s="174">
        <v>-30</v>
      </c>
      <c r="P68" s="174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90"/>
      <c r="AE68" s="85"/>
      <c r="AF68" s="85"/>
      <c r="AG68" s="85"/>
      <c r="AH68" s="85"/>
      <c r="AI68" s="85"/>
      <c r="AJ68" s="85"/>
      <c r="AK68" s="85"/>
      <c r="AL68" s="85"/>
      <c r="AM68" s="85"/>
      <c r="AN68" s="270"/>
      <c r="AO68" s="85"/>
      <c r="AP68" s="85"/>
      <c r="AQ68" s="85"/>
      <c r="AR68" s="60"/>
      <c r="AS68" s="60"/>
    </row>
    <row r="69" spans="1:45" s="62" customFormat="1" ht="34.5" customHeight="1" hidden="1">
      <c r="A69" s="170" t="s">
        <v>242</v>
      </c>
      <c r="B69" s="132" t="s">
        <v>222</v>
      </c>
      <c r="C69" s="133">
        <f t="shared" si="16"/>
        <v>0</v>
      </c>
      <c r="D69" s="133">
        <f t="shared" si="3"/>
        <v>0</v>
      </c>
      <c r="E69" s="133">
        <f t="shared" si="4"/>
        <v>0</v>
      </c>
      <c r="F69" s="133">
        <f t="shared" si="17"/>
        <v>0</v>
      </c>
      <c r="G69" s="134" t="e">
        <f t="shared" si="18"/>
        <v>#DIV/0!</v>
      </c>
      <c r="H69" s="218">
        <v>-35</v>
      </c>
      <c r="I69" s="218">
        <v>-40</v>
      </c>
      <c r="J69" s="218">
        <v>-40</v>
      </c>
      <c r="K69" s="135">
        <v>-40</v>
      </c>
      <c r="L69" s="135">
        <v>-40</v>
      </c>
      <c r="M69" s="135">
        <v>-40</v>
      </c>
      <c r="N69" s="174">
        <f t="shared" si="5"/>
        <v>0</v>
      </c>
      <c r="O69" s="174">
        <v>-40</v>
      </c>
      <c r="P69" s="174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90"/>
      <c r="AE69" s="85"/>
      <c r="AF69" s="85"/>
      <c r="AG69" s="85"/>
      <c r="AH69" s="85"/>
      <c r="AI69" s="85"/>
      <c r="AJ69" s="85"/>
      <c r="AK69" s="85"/>
      <c r="AL69" s="85"/>
      <c r="AM69" s="85"/>
      <c r="AN69" s="270"/>
      <c r="AO69" s="85"/>
      <c r="AP69" s="85"/>
      <c r="AQ69" s="85"/>
      <c r="AR69" s="60"/>
      <c r="AS69" s="60"/>
    </row>
    <row r="70" spans="1:45" s="2" customFormat="1" ht="34.5" customHeight="1">
      <c r="A70" s="170" t="s">
        <v>66</v>
      </c>
      <c r="B70" s="132" t="s">
        <v>222</v>
      </c>
      <c r="C70" s="133">
        <f t="shared" si="16"/>
        <v>0</v>
      </c>
      <c r="D70" s="133">
        <f t="shared" si="3"/>
        <v>0</v>
      </c>
      <c r="E70" s="133">
        <f t="shared" si="4"/>
        <v>0</v>
      </c>
      <c r="F70" s="133">
        <f t="shared" si="17"/>
        <v>0</v>
      </c>
      <c r="G70" s="134" t="e">
        <f t="shared" si="18"/>
        <v>#DIV/0!</v>
      </c>
      <c r="H70" s="218">
        <v>40</v>
      </c>
      <c r="I70" s="218">
        <v>35</v>
      </c>
      <c r="J70" s="218">
        <v>35</v>
      </c>
      <c r="K70" s="135">
        <v>30</v>
      </c>
      <c r="L70" s="135">
        <v>30</v>
      </c>
      <c r="M70" s="135">
        <v>30</v>
      </c>
      <c r="N70" s="174">
        <f t="shared" si="5"/>
        <v>0</v>
      </c>
      <c r="O70" s="174">
        <v>30</v>
      </c>
      <c r="P70" s="174">
        <v>30</v>
      </c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90"/>
      <c r="AE70" s="85"/>
      <c r="AF70" s="85"/>
      <c r="AG70" s="85"/>
      <c r="AH70" s="85"/>
      <c r="AI70" s="85"/>
      <c r="AJ70" s="85"/>
      <c r="AK70" s="85"/>
      <c r="AL70" s="85"/>
      <c r="AM70" s="85"/>
      <c r="AN70" s="270"/>
      <c r="AO70" s="85"/>
      <c r="AP70" s="85"/>
      <c r="AQ70" s="90"/>
      <c r="AR70" s="60"/>
      <c r="AS70" s="60"/>
    </row>
    <row r="71" spans="1:45" s="177" customFormat="1" ht="34.5" customHeight="1">
      <c r="A71" s="170" t="s">
        <v>243</v>
      </c>
      <c r="B71" s="132" t="s">
        <v>223</v>
      </c>
      <c r="C71" s="171">
        <f t="shared" si="16"/>
        <v>0</v>
      </c>
      <c r="D71" s="171">
        <f aca="true" t="shared" si="19" ref="D71:D77">COUNTIF(Q71:AP71,"150")</f>
        <v>0</v>
      </c>
      <c r="E71" s="171">
        <f aca="true" t="shared" si="20" ref="E71:E77">COUNTIF(Q71:AP71,"&lt;150")</f>
        <v>0</v>
      </c>
      <c r="F71" s="171">
        <f t="shared" si="17"/>
        <v>0</v>
      </c>
      <c r="G71" s="172" t="e">
        <f t="shared" si="18"/>
        <v>#DIV/0!</v>
      </c>
      <c r="H71" s="220">
        <v>30</v>
      </c>
      <c r="I71" s="220">
        <v>25</v>
      </c>
      <c r="J71" s="220" t="s">
        <v>167</v>
      </c>
      <c r="K71" s="173" t="s">
        <v>167</v>
      </c>
      <c r="L71" s="173" t="s">
        <v>167</v>
      </c>
      <c r="M71" s="173"/>
      <c r="N71" s="174">
        <v>0</v>
      </c>
      <c r="O71" s="174">
        <v>25</v>
      </c>
      <c r="P71" s="174">
        <v>25</v>
      </c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90"/>
      <c r="AE71" s="175"/>
      <c r="AF71" s="175"/>
      <c r="AG71" s="175"/>
      <c r="AH71" s="175"/>
      <c r="AI71" s="175"/>
      <c r="AJ71" s="175"/>
      <c r="AK71" s="175"/>
      <c r="AL71" s="175"/>
      <c r="AM71" s="175"/>
      <c r="AN71" s="269"/>
      <c r="AO71" s="175"/>
      <c r="AP71" s="175"/>
      <c r="AQ71" s="175"/>
      <c r="AR71" s="176"/>
      <c r="AS71" s="176"/>
    </row>
    <row r="72" spans="1:45" s="62" customFormat="1" ht="34.5" customHeight="1">
      <c r="A72" s="132" t="s">
        <v>244</v>
      </c>
      <c r="B72" s="132" t="s">
        <v>222</v>
      </c>
      <c r="C72" s="133">
        <f aca="true" t="shared" si="21" ref="C72:C77">D72+E72</f>
        <v>19</v>
      </c>
      <c r="D72" s="133">
        <f t="shared" si="19"/>
        <v>4</v>
      </c>
      <c r="E72" s="133">
        <f t="shared" si="20"/>
        <v>15</v>
      </c>
      <c r="F72" s="133">
        <f aca="true" t="shared" si="22" ref="F72:F77">D72-E72</f>
        <v>-11</v>
      </c>
      <c r="G72" s="134">
        <f aca="true" t="shared" si="23" ref="G72:G77">SUM(D72/C72%)</f>
        <v>21.05263157894737</v>
      </c>
      <c r="H72" s="218">
        <v>-10</v>
      </c>
      <c r="I72" s="218">
        <v>-10</v>
      </c>
      <c r="J72" s="218">
        <v>-10</v>
      </c>
      <c r="K72" s="135">
        <v>-20</v>
      </c>
      <c r="L72" s="135">
        <v>-25</v>
      </c>
      <c r="M72" s="135">
        <v>50</v>
      </c>
      <c r="N72" s="174">
        <f>L72-K72</f>
        <v>-5</v>
      </c>
      <c r="O72" s="174">
        <v>60</v>
      </c>
      <c r="P72" s="174">
        <v>60</v>
      </c>
      <c r="Q72" s="85">
        <v>120</v>
      </c>
      <c r="R72" s="85">
        <v>91</v>
      </c>
      <c r="S72" s="85">
        <v>123</v>
      </c>
      <c r="T72" s="85">
        <v>112</v>
      </c>
      <c r="U72" s="85">
        <v>123</v>
      </c>
      <c r="V72" s="85">
        <v>150</v>
      </c>
      <c r="W72" s="85"/>
      <c r="X72" s="85">
        <v>94</v>
      </c>
      <c r="Y72" s="85">
        <v>150</v>
      </c>
      <c r="Z72" s="85"/>
      <c r="AA72" s="85">
        <v>108</v>
      </c>
      <c r="AB72" s="85">
        <v>139</v>
      </c>
      <c r="AC72" s="85">
        <v>114</v>
      </c>
      <c r="AD72" s="90">
        <v>142</v>
      </c>
      <c r="AE72" s="85">
        <v>111</v>
      </c>
      <c r="AF72" s="85"/>
      <c r="AG72" s="85"/>
      <c r="AH72" s="85">
        <v>149</v>
      </c>
      <c r="AI72" s="85">
        <v>89</v>
      </c>
      <c r="AJ72" s="85">
        <v>150</v>
      </c>
      <c r="AK72" s="85">
        <v>127</v>
      </c>
      <c r="AL72" s="85"/>
      <c r="AM72" s="85">
        <v>150</v>
      </c>
      <c r="AN72" s="270">
        <v>131</v>
      </c>
      <c r="AO72" s="85"/>
      <c r="AP72" s="85"/>
      <c r="AQ72" s="85"/>
      <c r="AR72" s="60"/>
      <c r="AS72" s="60"/>
    </row>
    <row r="73" spans="1:45" s="177" customFormat="1" ht="34.5" customHeight="1">
      <c r="A73" s="132" t="s">
        <v>246</v>
      </c>
      <c r="B73" s="132" t="s">
        <v>223</v>
      </c>
      <c r="C73" s="171">
        <f t="shared" si="21"/>
        <v>6</v>
      </c>
      <c r="D73" s="171">
        <f t="shared" si="19"/>
        <v>1</v>
      </c>
      <c r="E73" s="171">
        <f t="shared" si="20"/>
        <v>5</v>
      </c>
      <c r="F73" s="171">
        <f t="shared" si="22"/>
        <v>-4</v>
      </c>
      <c r="G73" s="172">
        <f t="shared" si="23"/>
        <v>16.666666666666668</v>
      </c>
      <c r="H73" s="220"/>
      <c r="I73" s="220"/>
      <c r="J73" s="220" t="s">
        <v>167</v>
      </c>
      <c r="K73" s="173" t="s">
        <v>167</v>
      </c>
      <c r="L73" s="173" t="s">
        <v>167</v>
      </c>
      <c r="M73" s="173"/>
      <c r="N73" s="174">
        <v>0</v>
      </c>
      <c r="O73" s="174">
        <v>60</v>
      </c>
      <c r="P73" s="174">
        <v>60</v>
      </c>
      <c r="Q73" s="175">
        <v>146</v>
      </c>
      <c r="R73" s="175">
        <v>138</v>
      </c>
      <c r="S73" s="175">
        <v>112</v>
      </c>
      <c r="T73" s="175"/>
      <c r="U73" s="175"/>
      <c r="V73" s="175"/>
      <c r="W73" s="175"/>
      <c r="X73" s="175"/>
      <c r="Y73" s="175">
        <v>150</v>
      </c>
      <c r="Z73" s="175">
        <v>138</v>
      </c>
      <c r="AA73" s="175"/>
      <c r="AB73" s="175"/>
      <c r="AC73" s="175">
        <v>107</v>
      </c>
      <c r="AD73" s="90"/>
      <c r="AE73" s="175"/>
      <c r="AF73" s="175"/>
      <c r="AG73" s="175"/>
      <c r="AH73" s="175"/>
      <c r="AI73" s="175"/>
      <c r="AJ73" s="175"/>
      <c r="AK73" s="175"/>
      <c r="AL73" s="175"/>
      <c r="AM73" s="175"/>
      <c r="AN73" s="269"/>
      <c r="AO73" s="175"/>
      <c r="AP73" s="175"/>
      <c r="AQ73" s="175"/>
      <c r="AR73" s="176"/>
      <c r="AS73" s="176"/>
    </row>
    <row r="74" spans="1:45" s="2" customFormat="1" ht="34.5" customHeight="1">
      <c r="A74" s="170" t="s">
        <v>162</v>
      </c>
      <c r="B74" s="132" t="s">
        <v>222</v>
      </c>
      <c r="C74" s="133">
        <f t="shared" si="21"/>
        <v>0</v>
      </c>
      <c r="D74" s="133">
        <f t="shared" si="19"/>
        <v>0</v>
      </c>
      <c r="E74" s="133">
        <f t="shared" si="20"/>
        <v>0</v>
      </c>
      <c r="F74" s="133">
        <f t="shared" si="22"/>
        <v>0</v>
      </c>
      <c r="G74" s="134" t="e">
        <f t="shared" si="23"/>
        <v>#DIV/0!</v>
      </c>
      <c r="H74" s="218">
        <v>40</v>
      </c>
      <c r="I74" s="218">
        <v>55</v>
      </c>
      <c r="J74" s="218">
        <v>55</v>
      </c>
      <c r="K74" s="135">
        <v>60</v>
      </c>
      <c r="L74" s="135">
        <v>60</v>
      </c>
      <c r="M74" s="135">
        <v>60</v>
      </c>
      <c r="N74" s="174">
        <f>L74-K74</f>
        <v>0</v>
      </c>
      <c r="O74" s="174">
        <v>60</v>
      </c>
      <c r="P74" s="174">
        <v>60</v>
      </c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90"/>
      <c r="AE74" s="85"/>
      <c r="AF74" s="85"/>
      <c r="AG74" s="85"/>
      <c r="AH74" s="85"/>
      <c r="AI74" s="85"/>
      <c r="AJ74" s="85"/>
      <c r="AK74" s="85"/>
      <c r="AL74" s="85"/>
      <c r="AM74" s="85"/>
      <c r="AN74" s="270"/>
      <c r="AO74" s="85"/>
      <c r="AP74" s="85"/>
      <c r="AQ74" s="90"/>
      <c r="AR74" s="60"/>
      <c r="AS74" s="60"/>
    </row>
    <row r="75" spans="1:45" s="2" customFormat="1" ht="34.5" customHeight="1">
      <c r="A75" s="132" t="s">
        <v>245</v>
      </c>
      <c r="B75" s="132" t="s">
        <v>222</v>
      </c>
      <c r="C75" s="133">
        <f t="shared" si="21"/>
        <v>0</v>
      </c>
      <c r="D75" s="133">
        <f t="shared" si="19"/>
        <v>0</v>
      </c>
      <c r="E75" s="133">
        <f t="shared" si="20"/>
        <v>0</v>
      </c>
      <c r="F75" s="133">
        <f t="shared" si="22"/>
        <v>0</v>
      </c>
      <c r="G75" s="134" t="e">
        <f t="shared" si="23"/>
        <v>#DIV/0!</v>
      </c>
      <c r="H75" s="218">
        <v>15</v>
      </c>
      <c r="I75" s="218">
        <v>5</v>
      </c>
      <c r="J75" s="218">
        <v>5</v>
      </c>
      <c r="K75" s="135">
        <v>5</v>
      </c>
      <c r="L75" s="135">
        <v>5</v>
      </c>
      <c r="M75" s="135">
        <v>25</v>
      </c>
      <c r="N75" s="174">
        <f>L75-K75</f>
        <v>0</v>
      </c>
      <c r="O75" s="174">
        <v>30</v>
      </c>
      <c r="P75" s="174">
        <v>30</v>
      </c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90"/>
      <c r="AE75" s="85"/>
      <c r="AF75" s="85"/>
      <c r="AG75" s="85"/>
      <c r="AH75" s="85"/>
      <c r="AI75" s="85"/>
      <c r="AJ75" s="85"/>
      <c r="AK75" s="85"/>
      <c r="AL75" s="85"/>
      <c r="AM75" s="85"/>
      <c r="AN75" s="270"/>
      <c r="AO75" s="85"/>
      <c r="AP75" s="85"/>
      <c r="AQ75" s="90"/>
      <c r="AR75" s="60"/>
      <c r="AS75" s="60"/>
    </row>
    <row r="76" spans="1:45" s="2" customFormat="1" ht="34.5" customHeight="1">
      <c r="A76" s="132" t="s">
        <v>199</v>
      </c>
      <c r="B76" s="132" t="s">
        <v>222</v>
      </c>
      <c r="C76" s="133">
        <f t="shared" si="21"/>
        <v>16</v>
      </c>
      <c r="D76" s="133">
        <f t="shared" si="19"/>
        <v>8</v>
      </c>
      <c r="E76" s="133">
        <f t="shared" si="20"/>
        <v>8</v>
      </c>
      <c r="F76" s="133">
        <f t="shared" si="22"/>
        <v>0</v>
      </c>
      <c r="G76" s="134">
        <f t="shared" si="23"/>
        <v>50</v>
      </c>
      <c r="H76" s="218"/>
      <c r="I76" s="218"/>
      <c r="J76" s="218">
        <v>25</v>
      </c>
      <c r="K76" s="135">
        <v>50</v>
      </c>
      <c r="L76" s="135">
        <v>40</v>
      </c>
      <c r="M76" s="135">
        <v>45</v>
      </c>
      <c r="N76" s="174">
        <f>L76-K76</f>
        <v>-10</v>
      </c>
      <c r="O76" s="174">
        <v>35</v>
      </c>
      <c r="P76" s="174">
        <v>45</v>
      </c>
      <c r="Q76" s="85">
        <v>150</v>
      </c>
      <c r="R76" s="85"/>
      <c r="S76" s="85"/>
      <c r="T76" s="85">
        <v>136</v>
      </c>
      <c r="U76" s="85">
        <v>122</v>
      </c>
      <c r="V76" s="85">
        <v>150</v>
      </c>
      <c r="W76" s="85"/>
      <c r="X76" s="85">
        <v>150</v>
      </c>
      <c r="Y76" s="85">
        <v>150</v>
      </c>
      <c r="Z76" s="85">
        <v>134</v>
      </c>
      <c r="AA76" s="85">
        <v>150</v>
      </c>
      <c r="AB76" s="85">
        <v>90</v>
      </c>
      <c r="AC76" s="85"/>
      <c r="AD76" s="90"/>
      <c r="AE76" s="85">
        <v>79</v>
      </c>
      <c r="AF76" s="85"/>
      <c r="AG76" s="85">
        <v>150</v>
      </c>
      <c r="AH76" s="85">
        <v>150</v>
      </c>
      <c r="AI76" s="85">
        <v>150</v>
      </c>
      <c r="AJ76" s="85">
        <v>142</v>
      </c>
      <c r="AK76" s="85"/>
      <c r="AL76" s="85"/>
      <c r="AM76" s="85">
        <v>121</v>
      </c>
      <c r="AN76" s="270">
        <v>142</v>
      </c>
      <c r="AO76" s="85"/>
      <c r="AP76" s="85"/>
      <c r="AQ76" s="90"/>
      <c r="AR76" s="60"/>
      <c r="AS76" s="60"/>
    </row>
    <row r="77" spans="1:45" s="62" customFormat="1" ht="34.5" customHeight="1">
      <c r="A77" s="132" t="s">
        <v>69</v>
      </c>
      <c r="B77" s="132" t="s">
        <v>222</v>
      </c>
      <c r="C77" s="133">
        <f t="shared" si="21"/>
        <v>0</v>
      </c>
      <c r="D77" s="133">
        <f t="shared" si="19"/>
        <v>0</v>
      </c>
      <c r="E77" s="133">
        <f t="shared" si="20"/>
        <v>0</v>
      </c>
      <c r="F77" s="133">
        <f t="shared" si="22"/>
        <v>0</v>
      </c>
      <c r="G77" s="134" t="e">
        <f t="shared" si="23"/>
        <v>#DIV/0!</v>
      </c>
      <c r="H77" s="218">
        <v>20</v>
      </c>
      <c r="I77" s="218">
        <v>15</v>
      </c>
      <c r="J77" s="218">
        <v>15</v>
      </c>
      <c r="K77" s="135">
        <v>25</v>
      </c>
      <c r="L77" s="135">
        <v>30</v>
      </c>
      <c r="M77" s="135">
        <v>30</v>
      </c>
      <c r="N77" s="174">
        <f>L77-K77</f>
        <v>5</v>
      </c>
      <c r="O77" s="174">
        <v>30</v>
      </c>
      <c r="P77" s="174">
        <v>30</v>
      </c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90"/>
      <c r="AE77" s="85"/>
      <c r="AF77" s="85"/>
      <c r="AG77" s="85"/>
      <c r="AH77" s="85"/>
      <c r="AI77" s="85"/>
      <c r="AJ77" s="85"/>
      <c r="AK77" s="85"/>
      <c r="AL77" s="85"/>
      <c r="AM77" s="85"/>
      <c r="AN77" s="270"/>
      <c r="AO77" s="85"/>
      <c r="AP77" s="85"/>
      <c r="AQ77" s="85"/>
      <c r="AR77" s="60"/>
      <c r="AS77" s="60"/>
    </row>
    <row r="78" spans="1:45" s="162" customFormat="1" ht="34.5" customHeight="1" hidden="1" thickBot="1">
      <c r="A78" s="155" t="s">
        <v>68</v>
      </c>
      <c r="B78" s="155" t="s">
        <v>44</v>
      </c>
      <c r="C78" s="156">
        <f aca="true" t="shared" si="24" ref="C78:C121">D78+E78</f>
        <v>0</v>
      </c>
      <c r="D78" s="156">
        <f t="shared" si="3"/>
        <v>0</v>
      </c>
      <c r="E78" s="156">
        <f t="shared" si="4"/>
        <v>0</v>
      </c>
      <c r="F78" s="156">
        <f aca="true" t="shared" si="25" ref="F78:F121">D78-E78</f>
        <v>0</v>
      </c>
      <c r="G78" s="157" t="e">
        <f aca="true" t="shared" si="26" ref="G78:G121">SUM(D78/C78%)</f>
        <v>#DIV/0!</v>
      </c>
      <c r="H78" s="219">
        <v>-20</v>
      </c>
      <c r="I78" s="219">
        <v>-15</v>
      </c>
      <c r="J78" s="219">
        <v>-15</v>
      </c>
      <c r="K78" s="158">
        <v>-30</v>
      </c>
      <c r="L78" s="158">
        <v>-35</v>
      </c>
      <c r="M78" s="135">
        <v>-35</v>
      </c>
      <c r="N78" s="174">
        <f t="shared" si="5"/>
        <v>-5</v>
      </c>
      <c r="O78" s="174"/>
      <c r="P78" s="174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60"/>
      <c r="AE78" s="159"/>
      <c r="AF78" s="159"/>
      <c r="AG78" s="159"/>
      <c r="AH78" s="159"/>
      <c r="AI78" s="159"/>
      <c r="AJ78" s="159"/>
      <c r="AK78" s="159"/>
      <c r="AL78" s="159"/>
      <c r="AM78" s="159"/>
      <c r="AN78" s="271"/>
      <c r="AO78" s="159"/>
      <c r="AP78" s="159"/>
      <c r="AQ78" s="160"/>
      <c r="AR78" s="161"/>
      <c r="AS78" s="161"/>
    </row>
    <row r="79" spans="1:45" s="177" customFormat="1" ht="34.5" customHeight="1" hidden="1" thickTop="1">
      <c r="A79" s="170" t="s">
        <v>122</v>
      </c>
      <c r="B79" s="170" t="s">
        <v>47</v>
      </c>
      <c r="C79" s="171">
        <f t="shared" si="24"/>
        <v>0</v>
      </c>
      <c r="D79" s="171">
        <f t="shared" si="3"/>
        <v>0</v>
      </c>
      <c r="E79" s="171">
        <f t="shared" si="4"/>
        <v>0</v>
      </c>
      <c r="F79" s="171">
        <f t="shared" si="25"/>
        <v>0</v>
      </c>
      <c r="G79" s="172" t="e">
        <f t="shared" si="26"/>
        <v>#DIV/0!</v>
      </c>
      <c r="H79" s="220">
        <v>30</v>
      </c>
      <c r="I79" s="220">
        <v>25</v>
      </c>
      <c r="J79" s="220">
        <v>25</v>
      </c>
      <c r="K79" s="173">
        <v>25</v>
      </c>
      <c r="L79" s="173">
        <v>25</v>
      </c>
      <c r="M79" s="173"/>
      <c r="N79" s="174">
        <f t="shared" si="5"/>
        <v>0</v>
      </c>
      <c r="O79" s="174"/>
      <c r="P79" s="174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90"/>
      <c r="AE79" s="175"/>
      <c r="AF79" s="175"/>
      <c r="AG79" s="175"/>
      <c r="AH79" s="175"/>
      <c r="AI79" s="175"/>
      <c r="AJ79" s="175"/>
      <c r="AK79" s="175"/>
      <c r="AL79" s="175"/>
      <c r="AM79" s="175"/>
      <c r="AN79" s="269"/>
      <c r="AO79" s="175"/>
      <c r="AP79" s="175"/>
      <c r="AQ79" s="175"/>
      <c r="AR79" s="176"/>
      <c r="AS79" s="176"/>
    </row>
    <row r="80" spans="1:45" s="177" customFormat="1" ht="34.5" customHeight="1" hidden="1">
      <c r="A80" s="170" t="s">
        <v>121</v>
      </c>
      <c r="B80" s="170" t="s">
        <v>47</v>
      </c>
      <c r="C80" s="171">
        <f t="shared" si="24"/>
        <v>0</v>
      </c>
      <c r="D80" s="171">
        <f t="shared" si="3"/>
        <v>0</v>
      </c>
      <c r="E80" s="171">
        <f t="shared" si="4"/>
        <v>0</v>
      </c>
      <c r="F80" s="171">
        <f t="shared" si="25"/>
        <v>0</v>
      </c>
      <c r="G80" s="172" t="e">
        <f t="shared" si="26"/>
        <v>#DIV/0!</v>
      </c>
      <c r="H80" s="220">
        <v>50</v>
      </c>
      <c r="I80" s="220">
        <v>40</v>
      </c>
      <c r="J80" s="220">
        <v>40</v>
      </c>
      <c r="K80" s="173">
        <v>40</v>
      </c>
      <c r="L80" s="173">
        <v>40</v>
      </c>
      <c r="M80" s="173"/>
      <c r="N80" s="174">
        <f t="shared" si="5"/>
        <v>0</v>
      </c>
      <c r="O80" s="174"/>
      <c r="P80" s="174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90"/>
      <c r="AE80" s="175"/>
      <c r="AF80" s="175"/>
      <c r="AG80" s="175"/>
      <c r="AH80" s="175"/>
      <c r="AI80" s="175"/>
      <c r="AJ80" s="175"/>
      <c r="AK80" s="175"/>
      <c r="AL80" s="175"/>
      <c r="AM80" s="175"/>
      <c r="AN80" s="269"/>
      <c r="AO80" s="175"/>
      <c r="AP80" s="175"/>
      <c r="AQ80" s="175"/>
      <c r="AR80" s="176"/>
      <c r="AS80" s="176"/>
    </row>
    <row r="81" spans="1:45" s="177" customFormat="1" ht="34.5" customHeight="1" hidden="1">
      <c r="A81" s="170" t="s">
        <v>165</v>
      </c>
      <c r="B81" s="170" t="s">
        <v>47</v>
      </c>
      <c r="C81" s="171">
        <f t="shared" si="24"/>
        <v>0</v>
      </c>
      <c r="D81" s="171">
        <f t="shared" si="3"/>
        <v>0</v>
      </c>
      <c r="E81" s="171">
        <f t="shared" si="4"/>
        <v>0</v>
      </c>
      <c r="F81" s="171">
        <f t="shared" si="25"/>
        <v>0</v>
      </c>
      <c r="G81" s="172" t="e">
        <f t="shared" si="26"/>
        <v>#DIV/0!</v>
      </c>
      <c r="H81" s="220">
        <v>30</v>
      </c>
      <c r="I81" s="220">
        <v>55</v>
      </c>
      <c r="J81" s="220">
        <v>55</v>
      </c>
      <c r="K81" s="173">
        <v>55</v>
      </c>
      <c r="L81" s="173">
        <v>55</v>
      </c>
      <c r="M81" s="173"/>
      <c r="N81" s="174">
        <f t="shared" si="5"/>
        <v>0</v>
      </c>
      <c r="O81" s="174"/>
      <c r="P81" s="174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90"/>
      <c r="AE81" s="85"/>
      <c r="AF81" s="85"/>
      <c r="AG81" s="85"/>
      <c r="AH81" s="85"/>
      <c r="AI81" s="85"/>
      <c r="AJ81" s="85"/>
      <c r="AK81" s="85"/>
      <c r="AL81" s="85"/>
      <c r="AM81" s="175"/>
      <c r="AN81" s="269"/>
      <c r="AO81" s="175"/>
      <c r="AP81" s="175"/>
      <c r="AQ81" s="175"/>
      <c r="AR81" s="176"/>
      <c r="AS81" s="176"/>
    </row>
    <row r="82" spans="1:45" s="2" customFormat="1" ht="34.5" customHeight="1" hidden="1" thickTop="1">
      <c r="A82" s="132" t="s">
        <v>214</v>
      </c>
      <c r="B82" s="132" t="s">
        <v>47</v>
      </c>
      <c r="C82" s="133">
        <f>D82+E82</f>
        <v>0</v>
      </c>
      <c r="D82" s="133">
        <f>COUNTIF(Q82:AP82,"150")</f>
        <v>0</v>
      </c>
      <c r="E82" s="133">
        <f>COUNTIF(Q82:AP82,"&lt;150")</f>
        <v>0</v>
      </c>
      <c r="F82" s="133">
        <f>D82-E82</f>
        <v>0</v>
      </c>
      <c r="G82" s="134" t="e">
        <f>SUM(D82/C82%)</f>
        <v>#DIV/0!</v>
      </c>
      <c r="H82" s="218"/>
      <c r="I82" s="218"/>
      <c r="J82" s="218">
        <v>25</v>
      </c>
      <c r="K82" s="135">
        <v>35</v>
      </c>
      <c r="L82" s="135">
        <v>35</v>
      </c>
      <c r="M82" s="135">
        <v>35</v>
      </c>
      <c r="N82" s="174">
        <f t="shared" si="5"/>
        <v>0</v>
      </c>
      <c r="O82" s="174"/>
      <c r="P82" s="174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90"/>
      <c r="AE82" s="85"/>
      <c r="AF82" s="85"/>
      <c r="AG82" s="85"/>
      <c r="AH82" s="85"/>
      <c r="AI82" s="85"/>
      <c r="AJ82" s="85"/>
      <c r="AK82" s="85"/>
      <c r="AL82" s="85"/>
      <c r="AM82" s="85"/>
      <c r="AN82" s="270"/>
      <c r="AO82" s="85"/>
      <c r="AP82" s="85"/>
      <c r="AQ82" s="90"/>
      <c r="AR82" s="60"/>
      <c r="AS82" s="60"/>
    </row>
    <row r="83" spans="1:45" s="177" customFormat="1" ht="34.5" customHeight="1" hidden="1">
      <c r="A83" s="170" t="s">
        <v>157</v>
      </c>
      <c r="B83" s="170" t="s">
        <v>47</v>
      </c>
      <c r="C83" s="171">
        <f t="shared" si="24"/>
        <v>0</v>
      </c>
      <c r="D83" s="171">
        <f t="shared" si="3"/>
        <v>0</v>
      </c>
      <c r="E83" s="171">
        <f t="shared" si="4"/>
        <v>0</v>
      </c>
      <c r="F83" s="171">
        <f t="shared" si="25"/>
        <v>0</v>
      </c>
      <c r="G83" s="172" t="e">
        <f t="shared" si="26"/>
        <v>#DIV/0!</v>
      </c>
      <c r="H83" s="220">
        <v>20</v>
      </c>
      <c r="I83" s="220">
        <v>15</v>
      </c>
      <c r="J83" s="220">
        <v>15</v>
      </c>
      <c r="K83" s="173">
        <v>25</v>
      </c>
      <c r="L83" s="173">
        <v>25</v>
      </c>
      <c r="M83" s="173"/>
      <c r="N83" s="174">
        <f t="shared" si="5"/>
        <v>0</v>
      </c>
      <c r="O83" s="174"/>
      <c r="P83" s="174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90"/>
      <c r="AE83" s="175"/>
      <c r="AF83" s="175"/>
      <c r="AG83" s="175"/>
      <c r="AH83" s="175"/>
      <c r="AI83" s="175"/>
      <c r="AJ83" s="175"/>
      <c r="AK83" s="175"/>
      <c r="AL83" s="175"/>
      <c r="AM83" s="175"/>
      <c r="AN83" s="269"/>
      <c r="AO83" s="175"/>
      <c r="AP83" s="175"/>
      <c r="AQ83" s="175"/>
      <c r="AR83" s="176"/>
      <c r="AS83" s="176"/>
    </row>
    <row r="84" spans="1:45" s="177" customFormat="1" ht="34.5" customHeight="1" hidden="1">
      <c r="A84" s="170" t="s">
        <v>164</v>
      </c>
      <c r="B84" s="170" t="s">
        <v>223</v>
      </c>
      <c r="C84" s="171">
        <f t="shared" si="24"/>
        <v>0</v>
      </c>
      <c r="D84" s="171">
        <f t="shared" si="3"/>
        <v>0</v>
      </c>
      <c r="E84" s="171">
        <f t="shared" si="4"/>
        <v>0</v>
      </c>
      <c r="F84" s="171">
        <f t="shared" si="25"/>
        <v>0</v>
      </c>
      <c r="G84" s="172" t="e">
        <f t="shared" si="26"/>
        <v>#DIV/0!</v>
      </c>
      <c r="H84" s="220">
        <v>30</v>
      </c>
      <c r="I84" s="220">
        <v>25</v>
      </c>
      <c r="J84" s="220"/>
      <c r="K84" s="173"/>
      <c r="L84" s="173"/>
      <c r="M84" s="173"/>
      <c r="N84" s="174">
        <f t="shared" si="5"/>
        <v>0</v>
      </c>
      <c r="O84" s="174" t="s">
        <v>170</v>
      </c>
      <c r="P84" s="174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90"/>
      <c r="AE84" s="175"/>
      <c r="AF84" s="175"/>
      <c r="AG84" s="175"/>
      <c r="AH84" s="175"/>
      <c r="AI84" s="175"/>
      <c r="AJ84" s="175"/>
      <c r="AK84" s="175"/>
      <c r="AL84" s="175"/>
      <c r="AM84" s="175"/>
      <c r="AN84" s="269"/>
      <c r="AO84" s="175"/>
      <c r="AP84" s="175"/>
      <c r="AQ84" s="175"/>
      <c r="AR84" s="176"/>
      <c r="AS84" s="176"/>
    </row>
    <row r="85" spans="1:45" s="177" customFormat="1" ht="34.5" customHeight="1">
      <c r="A85" s="132" t="s">
        <v>200</v>
      </c>
      <c r="B85" s="132" t="s">
        <v>223</v>
      </c>
      <c r="C85" s="171">
        <f t="shared" si="24"/>
        <v>0</v>
      </c>
      <c r="D85" s="171">
        <f>COUNTIF(Q85:AP85,"150")</f>
        <v>0</v>
      </c>
      <c r="E85" s="171">
        <f>COUNTIF(Q85:AP85,"&lt;150")</f>
        <v>0</v>
      </c>
      <c r="F85" s="171">
        <f t="shared" si="25"/>
        <v>0</v>
      </c>
      <c r="G85" s="172" t="e">
        <f t="shared" si="26"/>
        <v>#DIV/0!</v>
      </c>
      <c r="H85" s="220"/>
      <c r="I85" s="220"/>
      <c r="J85" s="220">
        <v>25</v>
      </c>
      <c r="K85" s="173">
        <v>25</v>
      </c>
      <c r="L85" s="173">
        <v>25</v>
      </c>
      <c r="M85" s="173">
        <v>25</v>
      </c>
      <c r="N85" s="174">
        <f t="shared" si="5"/>
        <v>0</v>
      </c>
      <c r="O85" s="174">
        <v>25</v>
      </c>
      <c r="P85" s="174">
        <v>25</v>
      </c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90"/>
      <c r="AE85" s="175"/>
      <c r="AF85" s="175"/>
      <c r="AG85" s="175"/>
      <c r="AH85" s="175"/>
      <c r="AI85" s="175"/>
      <c r="AJ85" s="175"/>
      <c r="AK85" s="175"/>
      <c r="AL85" s="175"/>
      <c r="AM85" s="175"/>
      <c r="AN85" s="269"/>
      <c r="AO85" s="175"/>
      <c r="AP85" s="175"/>
      <c r="AQ85" s="175"/>
      <c r="AR85" s="176"/>
      <c r="AS85" s="176"/>
    </row>
    <row r="86" spans="1:45" s="2" customFormat="1" ht="34.5" customHeight="1">
      <c r="A86" s="170" t="s">
        <v>67</v>
      </c>
      <c r="B86" s="132" t="s">
        <v>222</v>
      </c>
      <c r="C86" s="133">
        <f>D86+E86</f>
        <v>0</v>
      </c>
      <c r="D86" s="133">
        <f>COUNTIF(Q86:AP86,"150")</f>
        <v>0</v>
      </c>
      <c r="E86" s="133">
        <f>COUNTIF(Q86:AP86,"&lt;150")</f>
        <v>0</v>
      </c>
      <c r="F86" s="133">
        <f>D86-E86</f>
        <v>0</v>
      </c>
      <c r="G86" s="134" t="e">
        <f>SUM(D86/C86%)</f>
        <v>#DIV/0!</v>
      </c>
      <c r="H86" s="218">
        <v>-50</v>
      </c>
      <c r="I86" s="218">
        <v>-40</v>
      </c>
      <c r="J86" s="218">
        <v>-40</v>
      </c>
      <c r="K86" s="135">
        <v>-40</v>
      </c>
      <c r="L86" s="135">
        <v>-40</v>
      </c>
      <c r="M86" s="135">
        <v>-35</v>
      </c>
      <c r="N86" s="174">
        <f>L86-K86</f>
        <v>0</v>
      </c>
      <c r="O86" s="174">
        <v>-35</v>
      </c>
      <c r="P86" s="174">
        <v>-35</v>
      </c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90"/>
      <c r="AE86" s="85"/>
      <c r="AF86" s="85"/>
      <c r="AG86" s="85"/>
      <c r="AH86" s="85"/>
      <c r="AI86" s="85"/>
      <c r="AJ86" s="85"/>
      <c r="AK86" s="85"/>
      <c r="AL86" s="85"/>
      <c r="AM86" s="85"/>
      <c r="AN86" s="270"/>
      <c r="AO86" s="85"/>
      <c r="AP86" s="85"/>
      <c r="AQ86" s="90"/>
      <c r="AR86" s="60"/>
      <c r="AS86" s="60"/>
    </row>
    <row r="87" spans="1:45" s="2" customFormat="1" ht="34.5" customHeight="1" hidden="1">
      <c r="A87" s="132" t="s">
        <v>70</v>
      </c>
      <c r="B87" s="132" t="s">
        <v>222</v>
      </c>
      <c r="C87" s="133">
        <f t="shared" si="24"/>
        <v>0</v>
      </c>
      <c r="D87" s="133">
        <f t="shared" si="3"/>
        <v>0</v>
      </c>
      <c r="E87" s="133">
        <f t="shared" si="4"/>
        <v>0</v>
      </c>
      <c r="F87" s="133">
        <f t="shared" si="25"/>
        <v>0</v>
      </c>
      <c r="G87" s="134" t="e">
        <f t="shared" si="26"/>
        <v>#DIV/0!</v>
      </c>
      <c r="H87" s="218">
        <v>70</v>
      </c>
      <c r="I87" s="218">
        <v>65</v>
      </c>
      <c r="J87" s="218">
        <v>55</v>
      </c>
      <c r="K87" s="135">
        <v>55</v>
      </c>
      <c r="L87" s="135">
        <v>55</v>
      </c>
      <c r="M87" s="135">
        <v>55</v>
      </c>
      <c r="N87" s="174">
        <f t="shared" si="5"/>
        <v>0</v>
      </c>
      <c r="O87" s="174"/>
      <c r="P87" s="174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90"/>
      <c r="AE87" s="85"/>
      <c r="AF87" s="85"/>
      <c r="AG87" s="85"/>
      <c r="AH87" s="85"/>
      <c r="AI87" s="85"/>
      <c r="AJ87" s="85"/>
      <c r="AK87" s="85"/>
      <c r="AL87" s="85"/>
      <c r="AM87" s="85"/>
      <c r="AN87" s="270"/>
      <c r="AO87" s="85"/>
      <c r="AP87" s="85"/>
      <c r="AQ87" s="90"/>
      <c r="AR87" s="60"/>
      <c r="AS87" s="60"/>
    </row>
    <row r="88" spans="1:45" s="177" customFormat="1" ht="34.5" customHeight="1" hidden="1">
      <c r="A88" s="170" t="s">
        <v>227</v>
      </c>
      <c r="B88" s="132" t="s">
        <v>223</v>
      </c>
      <c r="C88" s="171">
        <f>D88+E88</f>
        <v>0</v>
      </c>
      <c r="D88" s="171">
        <f>COUNTIF(Q88:AP88,"150")</f>
        <v>0</v>
      </c>
      <c r="E88" s="171">
        <f>COUNTIF(Q88:AP88,"&lt;150")</f>
        <v>0</v>
      </c>
      <c r="F88" s="171">
        <f>D88-E88</f>
        <v>0</v>
      </c>
      <c r="G88" s="172" t="e">
        <f>SUM(D88/C88%)</f>
        <v>#DIV/0!</v>
      </c>
      <c r="H88" s="220"/>
      <c r="I88" s="220"/>
      <c r="J88" s="220" t="s">
        <v>167</v>
      </c>
      <c r="K88" s="173" t="s">
        <v>167</v>
      </c>
      <c r="L88" s="173" t="s">
        <v>167</v>
      </c>
      <c r="M88" s="173">
        <v>-35</v>
      </c>
      <c r="N88" s="174">
        <v>0</v>
      </c>
      <c r="O88" s="174">
        <v>-35</v>
      </c>
      <c r="P88" s="174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90"/>
      <c r="AE88" s="175"/>
      <c r="AF88" s="175"/>
      <c r="AG88" s="175"/>
      <c r="AH88" s="175"/>
      <c r="AI88" s="175"/>
      <c r="AJ88" s="175"/>
      <c r="AK88" s="175"/>
      <c r="AL88" s="175"/>
      <c r="AM88" s="175"/>
      <c r="AN88" s="269"/>
      <c r="AO88" s="175"/>
      <c r="AP88" s="175"/>
      <c r="AQ88" s="175"/>
      <c r="AR88" s="176"/>
      <c r="AS88" s="176"/>
    </row>
    <row r="89" spans="1:45" s="2" customFormat="1" ht="34.5" customHeight="1">
      <c r="A89" s="266" t="s">
        <v>318</v>
      </c>
      <c r="B89" s="132" t="s">
        <v>222</v>
      </c>
      <c r="C89" s="133">
        <f>D89+E89</f>
        <v>16</v>
      </c>
      <c r="D89" s="133">
        <f>COUNTIF(Q89:AP89,"150")</f>
        <v>9</v>
      </c>
      <c r="E89" s="133">
        <f>COUNTIF(Q89:AP89,"&lt;150")</f>
        <v>7</v>
      </c>
      <c r="F89" s="133">
        <f>D89-E89</f>
        <v>2</v>
      </c>
      <c r="G89" s="134">
        <f>SUM(D89/C89%)</f>
        <v>56.25</v>
      </c>
      <c r="H89" s="218">
        <v>55</v>
      </c>
      <c r="I89" s="218">
        <v>50</v>
      </c>
      <c r="J89" s="218">
        <v>40</v>
      </c>
      <c r="K89" s="135">
        <v>40</v>
      </c>
      <c r="L89" s="135">
        <v>45</v>
      </c>
      <c r="M89" s="135">
        <v>45</v>
      </c>
      <c r="N89" s="174">
        <f>L89-K89</f>
        <v>5</v>
      </c>
      <c r="O89" s="174" t="s">
        <v>167</v>
      </c>
      <c r="P89" s="174">
        <v>25</v>
      </c>
      <c r="Q89" s="85"/>
      <c r="R89" s="85">
        <v>150</v>
      </c>
      <c r="S89" s="85">
        <v>150</v>
      </c>
      <c r="T89" s="85">
        <v>120</v>
      </c>
      <c r="U89" s="85">
        <v>150</v>
      </c>
      <c r="V89" s="85">
        <v>150</v>
      </c>
      <c r="W89" s="85"/>
      <c r="X89" s="85">
        <v>150</v>
      </c>
      <c r="Y89" s="85"/>
      <c r="Z89" s="85">
        <v>150</v>
      </c>
      <c r="AA89" s="85"/>
      <c r="AB89" s="85">
        <v>150</v>
      </c>
      <c r="AC89" s="85">
        <v>150</v>
      </c>
      <c r="AD89" s="90">
        <v>114</v>
      </c>
      <c r="AE89" s="85"/>
      <c r="AF89" s="85"/>
      <c r="AG89" s="85">
        <v>140</v>
      </c>
      <c r="AH89" s="85"/>
      <c r="AI89" s="85">
        <v>138</v>
      </c>
      <c r="AJ89" s="85">
        <v>150</v>
      </c>
      <c r="AK89" s="85">
        <v>123</v>
      </c>
      <c r="AL89" s="85"/>
      <c r="AM89" s="85">
        <v>146</v>
      </c>
      <c r="AN89" s="270">
        <v>133</v>
      </c>
      <c r="AO89" s="85"/>
      <c r="AP89" s="85"/>
      <c r="AQ89" s="90"/>
      <c r="AR89" s="60"/>
      <c r="AS89" s="60"/>
    </row>
    <row r="90" spans="1:45" s="2" customFormat="1" ht="34.5" customHeight="1">
      <c r="A90" s="132" t="s">
        <v>71</v>
      </c>
      <c r="B90" s="132" t="s">
        <v>222</v>
      </c>
      <c r="C90" s="133">
        <f t="shared" si="24"/>
        <v>10</v>
      </c>
      <c r="D90" s="133">
        <f t="shared" si="3"/>
        <v>4</v>
      </c>
      <c r="E90" s="133">
        <f t="shared" si="4"/>
        <v>6</v>
      </c>
      <c r="F90" s="133">
        <f t="shared" si="25"/>
        <v>-2</v>
      </c>
      <c r="G90" s="134">
        <f t="shared" si="26"/>
        <v>40</v>
      </c>
      <c r="H90" s="218">
        <v>55</v>
      </c>
      <c r="I90" s="218">
        <v>50</v>
      </c>
      <c r="J90" s="218">
        <v>40</v>
      </c>
      <c r="K90" s="135">
        <v>40</v>
      </c>
      <c r="L90" s="135">
        <v>45</v>
      </c>
      <c r="M90" s="135">
        <v>45</v>
      </c>
      <c r="N90" s="174">
        <f t="shared" si="5"/>
        <v>5</v>
      </c>
      <c r="O90" s="174">
        <v>45</v>
      </c>
      <c r="P90" s="174">
        <v>45</v>
      </c>
      <c r="Q90" s="85">
        <v>94</v>
      </c>
      <c r="R90" s="85"/>
      <c r="S90" s="85">
        <v>150</v>
      </c>
      <c r="T90" s="85">
        <v>136</v>
      </c>
      <c r="U90" s="85">
        <v>144</v>
      </c>
      <c r="V90" s="85"/>
      <c r="W90" s="85"/>
      <c r="X90" s="85"/>
      <c r="Y90" s="85"/>
      <c r="Z90" s="85"/>
      <c r="AA90" s="85">
        <v>150</v>
      </c>
      <c r="AB90" s="85"/>
      <c r="AC90" s="85"/>
      <c r="AD90" s="90">
        <v>101</v>
      </c>
      <c r="AE90" s="85">
        <v>140</v>
      </c>
      <c r="AF90" s="85"/>
      <c r="AG90" s="85">
        <v>150</v>
      </c>
      <c r="AH90" s="85">
        <v>150</v>
      </c>
      <c r="AI90" s="85"/>
      <c r="AJ90" s="85"/>
      <c r="AK90" s="85">
        <v>118</v>
      </c>
      <c r="AL90" s="85"/>
      <c r="AM90" s="85"/>
      <c r="AN90" s="270"/>
      <c r="AO90" s="85"/>
      <c r="AP90" s="85"/>
      <c r="AQ90" s="90"/>
      <c r="AR90" s="60"/>
      <c r="AS90" s="60"/>
    </row>
    <row r="91" spans="1:45" s="162" customFormat="1" ht="34.5" customHeight="1" thickBot="1">
      <c r="A91" s="155" t="s">
        <v>182</v>
      </c>
      <c r="B91" s="155" t="s">
        <v>222</v>
      </c>
      <c r="C91" s="156">
        <f t="shared" si="24"/>
        <v>17</v>
      </c>
      <c r="D91" s="156">
        <f t="shared" si="3"/>
        <v>13</v>
      </c>
      <c r="E91" s="156">
        <f t="shared" si="4"/>
        <v>4</v>
      </c>
      <c r="F91" s="156">
        <f t="shared" si="25"/>
        <v>9</v>
      </c>
      <c r="G91" s="157">
        <f t="shared" si="26"/>
        <v>76.47058823529412</v>
      </c>
      <c r="H91" s="219">
        <v>55</v>
      </c>
      <c r="I91" s="219">
        <v>50</v>
      </c>
      <c r="J91" s="219">
        <v>50</v>
      </c>
      <c r="K91" s="158">
        <v>55</v>
      </c>
      <c r="L91" s="158">
        <v>55</v>
      </c>
      <c r="M91" s="135">
        <v>55</v>
      </c>
      <c r="N91" s="174">
        <f t="shared" si="5"/>
        <v>0</v>
      </c>
      <c r="O91" s="174">
        <v>50</v>
      </c>
      <c r="P91" s="174">
        <v>50</v>
      </c>
      <c r="Q91" s="159"/>
      <c r="R91" s="159">
        <v>150</v>
      </c>
      <c r="S91" s="159"/>
      <c r="T91" s="159"/>
      <c r="U91" s="159"/>
      <c r="V91" s="159">
        <v>117</v>
      </c>
      <c r="W91" s="159"/>
      <c r="X91" s="159">
        <v>150</v>
      </c>
      <c r="Y91" s="159">
        <v>150</v>
      </c>
      <c r="Z91" s="159">
        <v>150</v>
      </c>
      <c r="AA91" s="159">
        <v>150</v>
      </c>
      <c r="AB91" s="159">
        <v>150</v>
      </c>
      <c r="AC91" s="159">
        <v>141</v>
      </c>
      <c r="AD91" s="160">
        <v>150</v>
      </c>
      <c r="AE91" s="159">
        <v>150</v>
      </c>
      <c r="AF91" s="159"/>
      <c r="AG91" s="159">
        <v>150</v>
      </c>
      <c r="AH91" s="159">
        <v>116</v>
      </c>
      <c r="AI91" s="159">
        <v>124</v>
      </c>
      <c r="AJ91" s="159">
        <v>150</v>
      </c>
      <c r="AK91" s="159">
        <v>150</v>
      </c>
      <c r="AL91" s="159"/>
      <c r="AM91" s="159">
        <v>150</v>
      </c>
      <c r="AN91" s="271">
        <v>150</v>
      </c>
      <c r="AO91" s="159"/>
      <c r="AP91" s="159"/>
      <c r="AQ91" s="160"/>
      <c r="AR91" s="161"/>
      <c r="AS91" s="161"/>
    </row>
    <row r="92" spans="1:45" s="177" customFormat="1" ht="34.5" customHeight="1" hidden="1" thickTop="1">
      <c r="A92" s="170" t="s">
        <v>74</v>
      </c>
      <c r="B92" s="170" t="s">
        <v>3</v>
      </c>
      <c r="C92" s="171">
        <f t="shared" si="24"/>
        <v>0</v>
      </c>
      <c r="D92" s="171">
        <f t="shared" si="3"/>
        <v>0</v>
      </c>
      <c r="E92" s="171">
        <f t="shared" si="4"/>
        <v>0</v>
      </c>
      <c r="F92" s="171">
        <f t="shared" si="25"/>
        <v>0</v>
      </c>
      <c r="G92" s="172" t="e">
        <f t="shared" si="26"/>
        <v>#DIV/0!</v>
      </c>
      <c r="H92" s="220">
        <v>55</v>
      </c>
      <c r="I92" s="220">
        <v>50</v>
      </c>
      <c r="J92" s="220">
        <v>50</v>
      </c>
      <c r="K92" s="173">
        <v>50</v>
      </c>
      <c r="L92" s="173">
        <v>50</v>
      </c>
      <c r="M92" s="173"/>
      <c r="N92" s="174">
        <f t="shared" si="5"/>
        <v>0</v>
      </c>
      <c r="O92" s="174"/>
      <c r="P92" s="174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90"/>
      <c r="AE92" s="175"/>
      <c r="AF92" s="175"/>
      <c r="AG92" s="175"/>
      <c r="AH92" s="175"/>
      <c r="AI92" s="175"/>
      <c r="AJ92" s="175"/>
      <c r="AK92" s="175"/>
      <c r="AL92" s="175"/>
      <c r="AM92" s="175"/>
      <c r="AN92" s="269"/>
      <c r="AO92" s="175"/>
      <c r="AP92" s="175"/>
      <c r="AQ92" s="175"/>
      <c r="AR92" s="176"/>
      <c r="AS92" s="176"/>
    </row>
    <row r="93" spans="1:45" s="177" customFormat="1" ht="34.5" customHeight="1" hidden="1">
      <c r="A93" s="170" t="s">
        <v>110</v>
      </c>
      <c r="B93" s="170" t="s">
        <v>3</v>
      </c>
      <c r="C93" s="171">
        <f t="shared" si="24"/>
        <v>0</v>
      </c>
      <c r="D93" s="171">
        <f t="shared" si="3"/>
        <v>0</v>
      </c>
      <c r="E93" s="171">
        <f t="shared" si="4"/>
        <v>0</v>
      </c>
      <c r="F93" s="171">
        <f t="shared" si="25"/>
        <v>0</v>
      </c>
      <c r="G93" s="172" t="e">
        <f t="shared" si="26"/>
        <v>#DIV/0!</v>
      </c>
      <c r="H93" s="220">
        <v>75</v>
      </c>
      <c r="I93" s="220">
        <v>65</v>
      </c>
      <c r="J93" s="220">
        <v>65</v>
      </c>
      <c r="K93" s="173">
        <v>65</v>
      </c>
      <c r="L93" s="173">
        <v>65</v>
      </c>
      <c r="M93" s="173"/>
      <c r="N93" s="174">
        <f t="shared" si="5"/>
        <v>0</v>
      </c>
      <c r="O93" s="174"/>
      <c r="P93" s="174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90"/>
      <c r="AE93" s="175"/>
      <c r="AF93" s="175"/>
      <c r="AG93" s="175"/>
      <c r="AH93" s="175"/>
      <c r="AI93" s="175"/>
      <c r="AJ93" s="175"/>
      <c r="AK93" s="175"/>
      <c r="AL93" s="175"/>
      <c r="AM93" s="175"/>
      <c r="AN93" s="269"/>
      <c r="AO93" s="175"/>
      <c r="AP93" s="175"/>
      <c r="AQ93" s="175"/>
      <c r="AR93" s="176"/>
      <c r="AS93" s="176"/>
    </row>
    <row r="94" spans="1:45" s="177" customFormat="1" ht="34.5" customHeight="1" hidden="1">
      <c r="A94" s="170" t="s">
        <v>80</v>
      </c>
      <c r="B94" s="170" t="s">
        <v>3</v>
      </c>
      <c r="C94" s="171">
        <f t="shared" si="24"/>
        <v>0</v>
      </c>
      <c r="D94" s="171">
        <f t="shared" si="3"/>
        <v>0</v>
      </c>
      <c r="E94" s="171">
        <f t="shared" si="4"/>
        <v>0</v>
      </c>
      <c r="F94" s="171">
        <f t="shared" si="25"/>
        <v>0</v>
      </c>
      <c r="G94" s="172" t="e">
        <f t="shared" si="26"/>
        <v>#DIV/0!</v>
      </c>
      <c r="H94" s="220">
        <v>40</v>
      </c>
      <c r="I94" s="220">
        <v>35</v>
      </c>
      <c r="J94" s="220">
        <v>35</v>
      </c>
      <c r="K94" s="173">
        <v>35</v>
      </c>
      <c r="L94" s="173">
        <v>35</v>
      </c>
      <c r="M94" s="173"/>
      <c r="N94" s="174">
        <f t="shared" si="5"/>
        <v>0</v>
      </c>
      <c r="O94" s="174"/>
      <c r="P94" s="174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90"/>
      <c r="AE94" s="175"/>
      <c r="AF94" s="175"/>
      <c r="AG94" s="175"/>
      <c r="AH94" s="175"/>
      <c r="AI94" s="175"/>
      <c r="AJ94" s="175"/>
      <c r="AK94" s="175"/>
      <c r="AL94" s="175"/>
      <c r="AM94" s="175"/>
      <c r="AN94" s="269"/>
      <c r="AO94" s="175"/>
      <c r="AP94" s="175"/>
      <c r="AQ94" s="175"/>
      <c r="AR94" s="176"/>
      <c r="AS94" s="176"/>
    </row>
    <row r="95" spans="1:45" s="184" customFormat="1" ht="34.5" customHeight="1" hidden="1" thickBot="1">
      <c r="A95" s="178" t="s">
        <v>158</v>
      </c>
      <c r="B95" s="178" t="s">
        <v>3</v>
      </c>
      <c r="C95" s="179">
        <f t="shared" si="24"/>
        <v>0</v>
      </c>
      <c r="D95" s="171">
        <f t="shared" si="3"/>
        <v>0</v>
      </c>
      <c r="E95" s="171">
        <f t="shared" si="4"/>
        <v>0</v>
      </c>
      <c r="F95" s="179">
        <f t="shared" si="25"/>
        <v>0</v>
      </c>
      <c r="G95" s="180" t="e">
        <f t="shared" si="26"/>
        <v>#DIV/0!</v>
      </c>
      <c r="H95" s="221">
        <v>50</v>
      </c>
      <c r="I95" s="221">
        <v>45</v>
      </c>
      <c r="J95" s="221">
        <v>45</v>
      </c>
      <c r="K95" s="181">
        <v>45</v>
      </c>
      <c r="L95" s="181">
        <v>45</v>
      </c>
      <c r="M95" s="173"/>
      <c r="N95" s="174">
        <f t="shared" si="5"/>
        <v>0</v>
      </c>
      <c r="O95" s="174"/>
      <c r="P95" s="174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60"/>
      <c r="AE95" s="182"/>
      <c r="AF95" s="182"/>
      <c r="AG95" s="182"/>
      <c r="AH95" s="182"/>
      <c r="AI95" s="182"/>
      <c r="AJ95" s="182"/>
      <c r="AK95" s="182"/>
      <c r="AL95" s="182"/>
      <c r="AM95" s="182"/>
      <c r="AN95" s="273"/>
      <c r="AO95" s="182"/>
      <c r="AP95" s="182"/>
      <c r="AQ95" s="182"/>
      <c r="AR95" s="183"/>
      <c r="AS95" s="183"/>
    </row>
    <row r="96" spans="1:45" s="2" customFormat="1" ht="34.5" customHeight="1" hidden="1" thickTop="1">
      <c r="A96" s="132" t="s">
        <v>72</v>
      </c>
      <c r="B96" s="132" t="s">
        <v>177</v>
      </c>
      <c r="C96" s="133">
        <f t="shared" si="24"/>
        <v>0</v>
      </c>
      <c r="D96" s="133">
        <f t="shared" si="3"/>
        <v>0</v>
      </c>
      <c r="E96" s="133">
        <f t="shared" si="4"/>
        <v>0</v>
      </c>
      <c r="F96" s="133">
        <f t="shared" si="25"/>
        <v>0</v>
      </c>
      <c r="G96" s="134" t="e">
        <f t="shared" si="26"/>
        <v>#DIV/0!</v>
      </c>
      <c r="H96" s="218">
        <v>75</v>
      </c>
      <c r="I96" s="218">
        <v>65</v>
      </c>
      <c r="J96" s="218">
        <v>60</v>
      </c>
      <c r="K96" s="135">
        <v>60</v>
      </c>
      <c r="L96" s="135">
        <v>60</v>
      </c>
      <c r="M96" s="135"/>
      <c r="N96" s="174">
        <f t="shared" si="5"/>
        <v>0</v>
      </c>
      <c r="O96" s="174"/>
      <c r="P96" s="174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90"/>
      <c r="AE96" s="175"/>
      <c r="AF96" s="175"/>
      <c r="AG96" s="175"/>
      <c r="AH96" s="175"/>
      <c r="AI96" s="175"/>
      <c r="AJ96" s="175"/>
      <c r="AK96" s="175"/>
      <c r="AL96" s="175"/>
      <c r="AM96" s="85"/>
      <c r="AN96" s="270"/>
      <c r="AO96" s="85"/>
      <c r="AP96" s="85"/>
      <c r="AQ96" s="90"/>
      <c r="AR96" s="60"/>
      <c r="AS96" s="60"/>
    </row>
    <row r="97" spans="1:45" s="177" customFormat="1" ht="34.5" customHeight="1" hidden="1">
      <c r="A97" s="170" t="s">
        <v>163</v>
      </c>
      <c r="B97" s="170" t="s">
        <v>2</v>
      </c>
      <c r="C97" s="171">
        <f t="shared" si="24"/>
        <v>0</v>
      </c>
      <c r="D97" s="171">
        <f t="shared" si="3"/>
        <v>0</v>
      </c>
      <c r="E97" s="171">
        <f t="shared" si="4"/>
        <v>0</v>
      </c>
      <c r="F97" s="171">
        <f t="shared" si="25"/>
        <v>0</v>
      </c>
      <c r="G97" s="172" t="e">
        <f t="shared" si="26"/>
        <v>#DIV/0!</v>
      </c>
      <c r="H97" s="220">
        <v>30</v>
      </c>
      <c r="I97" s="220">
        <v>20</v>
      </c>
      <c r="J97" s="220">
        <v>20</v>
      </c>
      <c r="K97" s="173">
        <v>20</v>
      </c>
      <c r="L97" s="173">
        <v>20</v>
      </c>
      <c r="M97" s="173"/>
      <c r="N97" s="174">
        <f aca="true" t="shared" si="27" ref="N97:N147">L97-K97</f>
        <v>0</v>
      </c>
      <c r="O97" s="174"/>
      <c r="P97" s="174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90"/>
      <c r="AE97" s="175"/>
      <c r="AF97" s="175"/>
      <c r="AG97" s="175"/>
      <c r="AH97" s="175"/>
      <c r="AI97" s="175"/>
      <c r="AJ97" s="175"/>
      <c r="AK97" s="175"/>
      <c r="AL97" s="175"/>
      <c r="AM97" s="175"/>
      <c r="AN97" s="269"/>
      <c r="AO97" s="175"/>
      <c r="AP97" s="175"/>
      <c r="AQ97" s="175"/>
      <c r="AR97" s="176"/>
      <c r="AS97" s="176"/>
    </row>
    <row r="98" spans="1:45" s="62" customFormat="1" ht="34.5" customHeight="1" hidden="1">
      <c r="A98" s="132" t="s">
        <v>107</v>
      </c>
      <c r="B98" s="132" t="s">
        <v>169</v>
      </c>
      <c r="C98" s="133">
        <f t="shared" si="24"/>
        <v>0</v>
      </c>
      <c r="D98" s="133">
        <f>COUNTIF(Q98:AP98,"150")</f>
        <v>0</v>
      </c>
      <c r="E98" s="133">
        <f>COUNTIF(Q98:AP98,"&lt;150")</f>
        <v>0</v>
      </c>
      <c r="F98" s="133">
        <f t="shared" si="25"/>
        <v>0</v>
      </c>
      <c r="G98" s="134" t="e">
        <f t="shared" si="26"/>
        <v>#DIV/0!</v>
      </c>
      <c r="H98" s="218">
        <v>60</v>
      </c>
      <c r="I98" s="218">
        <v>55</v>
      </c>
      <c r="J98" s="218">
        <v>55</v>
      </c>
      <c r="K98" s="135">
        <v>50</v>
      </c>
      <c r="L98" s="135">
        <v>50</v>
      </c>
      <c r="M98" s="135"/>
      <c r="N98" s="174">
        <f t="shared" si="27"/>
        <v>0</v>
      </c>
      <c r="O98" s="174"/>
      <c r="P98" s="174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90"/>
      <c r="AE98" s="175"/>
      <c r="AF98" s="175"/>
      <c r="AG98" s="175"/>
      <c r="AH98" s="175"/>
      <c r="AI98" s="175"/>
      <c r="AJ98" s="175"/>
      <c r="AK98" s="175"/>
      <c r="AL98" s="175"/>
      <c r="AM98" s="85"/>
      <c r="AN98" s="270"/>
      <c r="AO98" s="85"/>
      <c r="AP98" s="85"/>
      <c r="AQ98" s="85"/>
      <c r="AR98" s="60"/>
      <c r="AS98" s="60"/>
    </row>
    <row r="99" spans="1:45" s="2" customFormat="1" ht="34.5" customHeight="1" hidden="1">
      <c r="A99" s="132" t="s">
        <v>123</v>
      </c>
      <c r="B99" s="132" t="s">
        <v>169</v>
      </c>
      <c r="C99" s="133">
        <f t="shared" si="24"/>
        <v>0</v>
      </c>
      <c r="D99" s="133">
        <f t="shared" si="3"/>
        <v>0</v>
      </c>
      <c r="E99" s="133">
        <f t="shared" si="4"/>
        <v>0</v>
      </c>
      <c r="F99" s="133">
        <f t="shared" si="25"/>
        <v>0</v>
      </c>
      <c r="G99" s="134" t="e">
        <f t="shared" si="26"/>
        <v>#DIV/0!</v>
      </c>
      <c r="H99" s="218">
        <v>75</v>
      </c>
      <c r="I99" s="218">
        <v>65</v>
      </c>
      <c r="J99" s="218">
        <v>60</v>
      </c>
      <c r="K99" s="135">
        <v>60</v>
      </c>
      <c r="L99" s="135">
        <v>60</v>
      </c>
      <c r="M99" s="135"/>
      <c r="N99" s="174">
        <f t="shared" si="27"/>
        <v>0</v>
      </c>
      <c r="O99" s="174"/>
      <c r="P99" s="174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90"/>
      <c r="AE99" s="85"/>
      <c r="AF99" s="85"/>
      <c r="AG99" s="85"/>
      <c r="AH99" s="85"/>
      <c r="AI99" s="85"/>
      <c r="AJ99" s="85"/>
      <c r="AK99" s="85"/>
      <c r="AL99" s="85"/>
      <c r="AM99" s="85"/>
      <c r="AN99" s="270"/>
      <c r="AO99" s="85"/>
      <c r="AP99" s="85"/>
      <c r="AQ99" s="90"/>
      <c r="AR99" s="60"/>
      <c r="AS99" s="60"/>
    </row>
    <row r="100" spans="1:45" s="177" customFormat="1" ht="34.5" customHeight="1" hidden="1">
      <c r="A100" s="170" t="s">
        <v>73</v>
      </c>
      <c r="B100" s="170" t="s">
        <v>2</v>
      </c>
      <c r="C100" s="171">
        <f t="shared" si="24"/>
        <v>0</v>
      </c>
      <c r="D100" s="171">
        <f t="shared" si="3"/>
        <v>0</v>
      </c>
      <c r="E100" s="171">
        <f t="shared" si="4"/>
        <v>0</v>
      </c>
      <c r="F100" s="171">
        <f t="shared" si="25"/>
        <v>0</v>
      </c>
      <c r="G100" s="172" t="e">
        <f t="shared" si="26"/>
        <v>#DIV/0!</v>
      </c>
      <c r="H100" s="220">
        <v>40</v>
      </c>
      <c r="I100" s="220">
        <v>40</v>
      </c>
      <c r="J100" s="220">
        <v>45</v>
      </c>
      <c r="K100" s="173">
        <v>45</v>
      </c>
      <c r="L100" s="173">
        <v>45</v>
      </c>
      <c r="M100" s="173"/>
      <c r="N100" s="174">
        <f t="shared" si="27"/>
        <v>0</v>
      </c>
      <c r="O100" s="174"/>
      <c r="P100" s="174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90"/>
      <c r="AE100" s="85"/>
      <c r="AF100" s="85"/>
      <c r="AG100" s="85"/>
      <c r="AH100" s="85"/>
      <c r="AI100" s="85"/>
      <c r="AJ100" s="85"/>
      <c r="AK100" s="85"/>
      <c r="AL100" s="85"/>
      <c r="AM100" s="175"/>
      <c r="AN100" s="269"/>
      <c r="AO100" s="175"/>
      <c r="AP100" s="175"/>
      <c r="AQ100" s="175"/>
      <c r="AR100" s="176"/>
      <c r="AS100" s="176"/>
    </row>
    <row r="101" spans="1:45" s="177" customFormat="1" ht="34.5" customHeight="1" hidden="1">
      <c r="A101" s="170" t="s">
        <v>161</v>
      </c>
      <c r="B101" s="170" t="s">
        <v>2</v>
      </c>
      <c r="C101" s="171">
        <f t="shared" si="24"/>
        <v>0</v>
      </c>
      <c r="D101" s="171">
        <f t="shared" si="3"/>
        <v>0</v>
      </c>
      <c r="E101" s="171">
        <f t="shared" si="4"/>
        <v>0</v>
      </c>
      <c r="F101" s="171">
        <f t="shared" si="25"/>
        <v>0</v>
      </c>
      <c r="G101" s="172" t="e">
        <f t="shared" si="26"/>
        <v>#DIV/0!</v>
      </c>
      <c r="H101" s="220">
        <v>40</v>
      </c>
      <c r="I101" s="220">
        <v>35</v>
      </c>
      <c r="J101" s="220">
        <v>50</v>
      </c>
      <c r="K101" s="173">
        <v>50</v>
      </c>
      <c r="L101" s="173">
        <v>50</v>
      </c>
      <c r="M101" s="173"/>
      <c r="N101" s="174">
        <f t="shared" si="27"/>
        <v>0</v>
      </c>
      <c r="O101" s="174"/>
      <c r="P101" s="174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90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269"/>
      <c r="AO101" s="175"/>
      <c r="AP101" s="175"/>
      <c r="AQ101" s="175"/>
      <c r="AR101" s="176"/>
      <c r="AS101" s="176"/>
    </row>
    <row r="102" spans="1:45" s="177" customFormat="1" ht="34.5" customHeight="1" hidden="1">
      <c r="A102" s="170" t="s">
        <v>76</v>
      </c>
      <c r="B102" s="170" t="s">
        <v>2</v>
      </c>
      <c r="C102" s="171">
        <f t="shared" si="24"/>
        <v>0</v>
      </c>
      <c r="D102" s="171">
        <f t="shared" si="3"/>
        <v>0</v>
      </c>
      <c r="E102" s="171">
        <f t="shared" si="4"/>
        <v>0</v>
      </c>
      <c r="F102" s="171">
        <f t="shared" si="25"/>
        <v>0</v>
      </c>
      <c r="G102" s="172" t="e">
        <f t="shared" si="26"/>
        <v>#DIV/0!</v>
      </c>
      <c r="H102" s="220">
        <v>-50</v>
      </c>
      <c r="I102" s="220">
        <v>-40</v>
      </c>
      <c r="J102" s="220">
        <v>-40</v>
      </c>
      <c r="K102" s="173">
        <v>-40</v>
      </c>
      <c r="L102" s="173">
        <v>-40</v>
      </c>
      <c r="M102" s="173"/>
      <c r="N102" s="174">
        <f t="shared" si="27"/>
        <v>0</v>
      </c>
      <c r="O102" s="174"/>
      <c r="P102" s="174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90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269"/>
      <c r="AO102" s="175"/>
      <c r="AP102" s="175"/>
      <c r="AQ102" s="175"/>
      <c r="AR102" s="176"/>
      <c r="AS102" s="176"/>
    </row>
    <row r="103" spans="1:45" s="177" customFormat="1" ht="34.5" customHeight="1" hidden="1">
      <c r="A103" s="170" t="s">
        <v>77</v>
      </c>
      <c r="B103" s="170" t="s">
        <v>2</v>
      </c>
      <c r="C103" s="171">
        <f t="shared" si="24"/>
        <v>0</v>
      </c>
      <c r="D103" s="171">
        <f t="shared" si="3"/>
        <v>0</v>
      </c>
      <c r="E103" s="171">
        <f t="shared" si="4"/>
        <v>0</v>
      </c>
      <c r="F103" s="171">
        <f t="shared" si="25"/>
        <v>0</v>
      </c>
      <c r="G103" s="172" t="e">
        <f t="shared" si="26"/>
        <v>#DIV/0!</v>
      </c>
      <c r="H103" s="220">
        <v>10</v>
      </c>
      <c r="I103" s="220">
        <v>10</v>
      </c>
      <c r="J103" s="220">
        <v>10</v>
      </c>
      <c r="K103" s="173">
        <v>10</v>
      </c>
      <c r="L103" s="173">
        <v>10</v>
      </c>
      <c r="M103" s="173"/>
      <c r="N103" s="174">
        <f t="shared" si="27"/>
        <v>0</v>
      </c>
      <c r="O103" s="174"/>
      <c r="P103" s="174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90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269"/>
      <c r="AO103" s="175"/>
      <c r="AP103" s="175"/>
      <c r="AQ103" s="175"/>
      <c r="AR103" s="176"/>
      <c r="AS103" s="176"/>
    </row>
    <row r="104" spans="1:45" s="177" customFormat="1" ht="34.5" customHeight="1" hidden="1">
      <c r="A104" s="170" t="s">
        <v>112</v>
      </c>
      <c r="B104" s="170" t="s">
        <v>2</v>
      </c>
      <c r="C104" s="171">
        <f t="shared" si="24"/>
        <v>0</v>
      </c>
      <c r="D104" s="171">
        <f t="shared" si="3"/>
        <v>0</v>
      </c>
      <c r="E104" s="171">
        <f t="shared" si="4"/>
        <v>0</v>
      </c>
      <c r="F104" s="171">
        <f t="shared" si="25"/>
        <v>0</v>
      </c>
      <c r="G104" s="172" t="e">
        <f t="shared" si="26"/>
        <v>#DIV/0!</v>
      </c>
      <c r="H104" s="220">
        <v>65</v>
      </c>
      <c r="I104" s="220">
        <v>65</v>
      </c>
      <c r="J104" s="220">
        <v>60</v>
      </c>
      <c r="K104" s="173">
        <v>60</v>
      </c>
      <c r="L104" s="173">
        <v>60</v>
      </c>
      <c r="M104" s="173"/>
      <c r="N104" s="174">
        <f t="shared" si="27"/>
        <v>0</v>
      </c>
      <c r="O104" s="174"/>
      <c r="P104" s="174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90"/>
      <c r="AE104" s="85"/>
      <c r="AF104" s="85"/>
      <c r="AG104" s="85"/>
      <c r="AH104" s="85"/>
      <c r="AI104" s="85"/>
      <c r="AJ104" s="85"/>
      <c r="AK104" s="85"/>
      <c r="AL104" s="85"/>
      <c r="AM104" s="175"/>
      <c r="AN104" s="269"/>
      <c r="AO104" s="175"/>
      <c r="AP104" s="175"/>
      <c r="AQ104" s="175"/>
      <c r="AR104" s="176"/>
      <c r="AS104" s="176"/>
    </row>
    <row r="105" spans="1:45" s="177" customFormat="1" ht="34.5" customHeight="1" hidden="1">
      <c r="A105" s="170" t="s">
        <v>78</v>
      </c>
      <c r="B105" s="170" t="s">
        <v>2</v>
      </c>
      <c r="C105" s="171">
        <f t="shared" si="24"/>
        <v>0</v>
      </c>
      <c r="D105" s="171">
        <f t="shared" si="3"/>
        <v>0</v>
      </c>
      <c r="E105" s="171">
        <f t="shared" si="4"/>
        <v>0</v>
      </c>
      <c r="F105" s="171">
        <f t="shared" si="25"/>
        <v>0</v>
      </c>
      <c r="G105" s="172" t="e">
        <f t="shared" si="26"/>
        <v>#DIV/0!</v>
      </c>
      <c r="H105" s="220">
        <v>50</v>
      </c>
      <c r="I105" s="220">
        <v>50</v>
      </c>
      <c r="J105" s="220">
        <v>60</v>
      </c>
      <c r="K105" s="173">
        <v>60</v>
      </c>
      <c r="L105" s="173">
        <v>60</v>
      </c>
      <c r="M105" s="173"/>
      <c r="N105" s="174">
        <f t="shared" si="27"/>
        <v>0</v>
      </c>
      <c r="O105" s="174"/>
      <c r="P105" s="174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90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269"/>
      <c r="AO105" s="175"/>
      <c r="AP105" s="175"/>
      <c r="AQ105" s="175"/>
      <c r="AR105" s="176"/>
      <c r="AS105" s="176"/>
    </row>
    <row r="106" spans="1:45" s="62" customFormat="1" ht="34.5" customHeight="1" hidden="1" thickTop="1">
      <c r="A106" s="132" t="s">
        <v>160</v>
      </c>
      <c r="B106" s="132" t="s">
        <v>169</v>
      </c>
      <c r="C106" s="133">
        <f t="shared" si="24"/>
        <v>0</v>
      </c>
      <c r="D106" s="133">
        <f>COUNTIF(Q106:AP106,"150")</f>
        <v>0</v>
      </c>
      <c r="E106" s="133">
        <f>COUNTIF(Q106:AP106,"&lt;150")</f>
        <v>0</v>
      </c>
      <c r="F106" s="133">
        <f t="shared" si="25"/>
        <v>0</v>
      </c>
      <c r="G106" s="134" t="e">
        <f t="shared" si="26"/>
        <v>#DIV/0!</v>
      </c>
      <c r="H106" s="218">
        <v>40</v>
      </c>
      <c r="I106" s="218">
        <v>30</v>
      </c>
      <c r="J106" s="218">
        <v>30</v>
      </c>
      <c r="K106" s="135">
        <v>30</v>
      </c>
      <c r="L106" s="135">
        <v>30</v>
      </c>
      <c r="M106" s="135"/>
      <c r="N106" s="174">
        <f t="shared" si="27"/>
        <v>0</v>
      </c>
      <c r="O106" s="174"/>
      <c r="P106" s="174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90"/>
      <c r="AE106" s="175"/>
      <c r="AF106" s="175"/>
      <c r="AG106" s="175"/>
      <c r="AH106" s="175"/>
      <c r="AI106" s="175"/>
      <c r="AJ106" s="175"/>
      <c r="AK106" s="175"/>
      <c r="AL106" s="175"/>
      <c r="AM106" s="85"/>
      <c r="AN106" s="270"/>
      <c r="AO106" s="85"/>
      <c r="AP106" s="85"/>
      <c r="AQ106" s="85"/>
      <c r="AR106" s="60"/>
      <c r="AS106" s="60"/>
    </row>
    <row r="107" spans="1:45" s="2" customFormat="1" ht="34.5" customHeight="1" hidden="1" thickTop="1">
      <c r="A107" s="132" t="s">
        <v>79</v>
      </c>
      <c r="B107" s="132" t="s">
        <v>2</v>
      </c>
      <c r="C107" s="133">
        <f t="shared" si="24"/>
        <v>0</v>
      </c>
      <c r="D107" s="133">
        <f aca="true" t="shared" si="28" ref="D107:D149">COUNTIF(Q107:AP107,"150")</f>
        <v>0</v>
      </c>
      <c r="E107" s="133">
        <f aca="true" t="shared" si="29" ref="E107:E149">COUNTIF(Q107:AP107,"&lt;150")</f>
        <v>0</v>
      </c>
      <c r="F107" s="133">
        <f t="shared" si="25"/>
        <v>0</v>
      </c>
      <c r="G107" s="134" t="e">
        <f t="shared" si="26"/>
        <v>#DIV/0!</v>
      </c>
      <c r="H107" s="218">
        <v>55</v>
      </c>
      <c r="I107" s="218">
        <v>55</v>
      </c>
      <c r="J107" s="218">
        <v>50</v>
      </c>
      <c r="K107" s="135">
        <v>50</v>
      </c>
      <c r="L107" s="135">
        <v>50</v>
      </c>
      <c r="M107" s="135"/>
      <c r="N107" s="174">
        <f t="shared" si="27"/>
        <v>0</v>
      </c>
      <c r="O107" s="174"/>
      <c r="P107" s="174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90"/>
      <c r="AE107" s="175"/>
      <c r="AF107" s="175"/>
      <c r="AG107" s="175"/>
      <c r="AH107" s="175"/>
      <c r="AI107" s="175"/>
      <c r="AJ107" s="175"/>
      <c r="AK107" s="175"/>
      <c r="AL107" s="175"/>
      <c r="AM107" s="85"/>
      <c r="AN107" s="270"/>
      <c r="AO107" s="85"/>
      <c r="AP107" s="85"/>
      <c r="AQ107" s="90"/>
      <c r="AR107" s="60"/>
      <c r="AS107" s="60"/>
    </row>
    <row r="108" spans="1:45" s="2" customFormat="1" ht="34.5" customHeight="1" hidden="1" thickTop="1">
      <c r="A108" s="132" t="s">
        <v>75</v>
      </c>
      <c r="B108" s="132" t="s">
        <v>177</v>
      </c>
      <c r="C108" s="133">
        <f t="shared" si="24"/>
        <v>0</v>
      </c>
      <c r="D108" s="133">
        <f t="shared" si="28"/>
        <v>0</v>
      </c>
      <c r="E108" s="133">
        <f t="shared" si="29"/>
        <v>0</v>
      </c>
      <c r="F108" s="133">
        <f t="shared" si="25"/>
        <v>0</v>
      </c>
      <c r="G108" s="134" t="e">
        <f t="shared" si="26"/>
        <v>#DIV/0!</v>
      </c>
      <c r="H108" s="218">
        <v>35</v>
      </c>
      <c r="I108" s="218">
        <v>30</v>
      </c>
      <c r="J108" s="218">
        <v>35</v>
      </c>
      <c r="K108" s="135">
        <v>35</v>
      </c>
      <c r="L108" s="135">
        <v>35</v>
      </c>
      <c r="M108" s="135"/>
      <c r="N108" s="174">
        <f t="shared" si="27"/>
        <v>0</v>
      </c>
      <c r="O108" s="174"/>
      <c r="P108" s="174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90"/>
      <c r="AE108" s="85"/>
      <c r="AF108" s="85"/>
      <c r="AG108" s="85"/>
      <c r="AH108" s="85"/>
      <c r="AI108" s="85"/>
      <c r="AJ108" s="85"/>
      <c r="AK108" s="85"/>
      <c r="AL108" s="85"/>
      <c r="AM108" s="85"/>
      <c r="AN108" s="270"/>
      <c r="AO108" s="85"/>
      <c r="AP108" s="85"/>
      <c r="AQ108" s="90"/>
      <c r="AR108" s="60"/>
      <c r="AS108" s="60"/>
    </row>
    <row r="109" spans="1:45" s="2" customFormat="1" ht="34.5" customHeight="1" hidden="1" thickTop="1">
      <c r="A109" s="132" t="s">
        <v>153</v>
      </c>
      <c r="B109" s="132" t="s">
        <v>2</v>
      </c>
      <c r="C109" s="133">
        <f t="shared" si="24"/>
        <v>0</v>
      </c>
      <c r="D109" s="133">
        <f t="shared" si="28"/>
        <v>0</v>
      </c>
      <c r="E109" s="133">
        <f t="shared" si="29"/>
        <v>0</v>
      </c>
      <c r="F109" s="133">
        <f t="shared" si="25"/>
        <v>0</v>
      </c>
      <c r="G109" s="134" t="e">
        <f t="shared" si="26"/>
        <v>#DIV/0!</v>
      </c>
      <c r="H109" s="218">
        <v>75</v>
      </c>
      <c r="I109" s="218">
        <v>65</v>
      </c>
      <c r="J109" s="218">
        <v>60</v>
      </c>
      <c r="K109" s="135">
        <v>60</v>
      </c>
      <c r="L109" s="135">
        <v>60</v>
      </c>
      <c r="M109" s="135"/>
      <c r="N109" s="174">
        <f t="shared" si="27"/>
        <v>0</v>
      </c>
      <c r="O109" s="174"/>
      <c r="P109" s="174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90"/>
      <c r="AE109" s="85"/>
      <c r="AF109" s="85"/>
      <c r="AG109" s="85"/>
      <c r="AH109" s="85"/>
      <c r="AI109" s="85"/>
      <c r="AJ109" s="85"/>
      <c r="AK109" s="85"/>
      <c r="AL109" s="85"/>
      <c r="AM109" s="85"/>
      <c r="AN109" s="270"/>
      <c r="AO109" s="85"/>
      <c r="AP109" s="85"/>
      <c r="AQ109" s="90"/>
      <c r="AR109" s="60"/>
      <c r="AS109" s="60"/>
    </row>
    <row r="110" spans="1:45" s="184" customFormat="1" ht="34.5" customHeight="1" hidden="1" thickBot="1" thickTop="1">
      <c r="A110" s="178" t="s">
        <v>183</v>
      </c>
      <c r="B110" s="178" t="s">
        <v>2</v>
      </c>
      <c r="C110" s="179">
        <f t="shared" si="24"/>
        <v>0</v>
      </c>
      <c r="D110" s="179">
        <f t="shared" si="28"/>
        <v>0</v>
      </c>
      <c r="E110" s="179">
        <f t="shared" si="29"/>
        <v>0</v>
      </c>
      <c r="F110" s="179">
        <f t="shared" si="25"/>
        <v>0</v>
      </c>
      <c r="G110" s="180" t="e">
        <f t="shared" si="26"/>
        <v>#DIV/0!</v>
      </c>
      <c r="H110" s="221">
        <v>75</v>
      </c>
      <c r="I110" s="221">
        <v>25</v>
      </c>
      <c r="J110" s="221">
        <v>45</v>
      </c>
      <c r="K110" s="181">
        <v>45</v>
      </c>
      <c r="L110" s="181">
        <v>45</v>
      </c>
      <c r="M110" s="173"/>
      <c r="N110" s="174">
        <f t="shared" si="27"/>
        <v>0</v>
      </c>
      <c r="O110" s="174"/>
      <c r="P110" s="174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60"/>
      <c r="AE110" s="159"/>
      <c r="AF110" s="159"/>
      <c r="AG110" s="159"/>
      <c r="AH110" s="159"/>
      <c r="AI110" s="159"/>
      <c r="AJ110" s="159"/>
      <c r="AK110" s="159"/>
      <c r="AL110" s="159"/>
      <c r="AM110" s="182"/>
      <c r="AN110" s="273"/>
      <c r="AO110" s="182"/>
      <c r="AP110" s="182"/>
      <c r="AQ110" s="182"/>
      <c r="AR110" s="183"/>
      <c r="AS110" s="183"/>
    </row>
    <row r="111" spans="1:45" s="2" customFormat="1" ht="34.5" customHeight="1" thickTop="1">
      <c r="A111" s="132" t="s">
        <v>204</v>
      </c>
      <c r="B111" s="132" t="s">
        <v>0</v>
      </c>
      <c r="C111" s="133">
        <f t="shared" si="24"/>
        <v>18</v>
      </c>
      <c r="D111" s="133">
        <f t="shared" si="28"/>
        <v>16</v>
      </c>
      <c r="E111" s="133">
        <f t="shared" si="29"/>
        <v>2</v>
      </c>
      <c r="F111" s="133">
        <f t="shared" si="25"/>
        <v>14</v>
      </c>
      <c r="G111" s="134">
        <f t="shared" si="26"/>
        <v>88.88888888888889</v>
      </c>
      <c r="H111" s="218">
        <v>-20</v>
      </c>
      <c r="I111" s="218">
        <v>-35</v>
      </c>
      <c r="J111" s="218">
        <v>-35</v>
      </c>
      <c r="K111" s="135">
        <v>-40</v>
      </c>
      <c r="L111" s="135">
        <v>-40</v>
      </c>
      <c r="M111" s="135">
        <v>-40</v>
      </c>
      <c r="N111" s="174">
        <f t="shared" si="27"/>
        <v>0</v>
      </c>
      <c r="O111" s="174">
        <v>-40</v>
      </c>
      <c r="P111" s="174">
        <v>-40</v>
      </c>
      <c r="Q111" s="85">
        <v>150</v>
      </c>
      <c r="R111" s="85">
        <v>150</v>
      </c>
      <c r="S111" s="85"/>
      <c r="T111" s="85"/>
      <c r="U111" s="85">
        <v>150</v>
      </c>
      <c r="V111" s="85">
        <v>150</v>
      </c>
      <c r="W111" s="85">
        <v>150</v>
      </c>
      <c r="X111" s="85">
        <v>150</v>
      </c>
      <c r="Y111" s="85">
        <v>150</v>
      </c>
      <c r="Z111" s="85">
        <v>150</v>
      </c>
      <c r="AA111" s="85">
        <v>150</v>
      </c>
      <c r="AB111" s="85"/>
      <c r="AC111" s="85">
        <v>150</v>
      </c>
      <c r="AD111" s="90"/>
      <c r="AE111" s="85">
        <v>150</v>
      </c>
      <c r="AF111" s="85">
        <v>150</v>
      </c>
      <c r="AG111" s="85">
        <v>150</v>
      </c>
      <c r="AH111" s="85">
        <v>142</v>
      </c>
      <c r="AI111" s="85">
        <v>150</v>
      </c>
      <c r="AJ111" s="85">
        <v>150</v>
      </c>
      <c r="AK111" s="85"/>
      <c r="AL111" s="85">
        <v>150</v>
      </c>
      <c r="AM111" s="85">
        <v>70</v>
      </c>
      <c r="AN111" s="270"/>
      <c r="AO111" s="85"/>
      <c r="AP111" s="85"/>
      <c r="AQ111" s="90"/>
      <c r="AR111" s="60"/>
      <c r="AS111" s="60"/>
    </row>
    <row r="112" spans="1:45" s="2" customFormat="1" ht="34.5" customHeight="1">
      <c r="A112" s="132" t="s">
        <v>215</v>
      </c>
      <c r="B112" s="132" t="s">
        <v>0</v>
      </c>
      <c r="C112" s="133">
        <f>D112+E112</f>
        <v>1</v>
      </c>
      <c r="D112" s="133">
        <f>COUNTIF(Q112:AP112,"150")</f>
        <v>0</v>
      </c>
      <c r="E112" s="133">
        <f>COUNTIF(Q112:AP112,"&lt;150")</f>
        <v>1</v>
      </c>
      <c r="F112" s="133">
        <f>D112-E112</f>
        <v>-1</v>
      </c>
      <c r="G112" s="134">
        <f>SUM(D112/C112%)</f>
        <v>0</v>
      </c>
      <c r="H112" s="218"/>
      <c r="I112" s="218"/>
      <c r="J112" s="218"/>
      <c r="K112" s="135">
        <v>35</v>
      </c>
      <c r="L112" s="135">
        <v>35</v>
      </c>
      <c r="M112" s="135">
        <v>35</v>
      </c>
      <c r="N112" s="174">
        <f t="shared" si="27"/>
        <v>0</v>
      </c>
      <c r="O112" s="174">
        <v>35</v>
      </c>
      <c r="P112" s="174">
        <v>35</v>
      </c>
      <c r="Q112" s="85"/>
      <c r="R112" s="85"/>
      <c r="S112" s="85"/>
      <c r="T112" s="85"/>
      <c r="U112" s="85"/>
      <c r="V112" s="85"/>
      <c r="W112" s="85"/>
      <c r="X112" s="85"/>
      <c r="Y112" s="85">
        <v>121</v>
      </c>
      <c r="Z112" s="85"/>
      <c r="AA112" s="85"/>
      <c r="AB112" s="85"/>
      <c r="AC112" s="85"/>
      <c r="AD112" s="90"/>
      <c r="AE112" s="85"/>
      <c r="AF112" s="85"/>
      <c r="AG112" s="85"/>
      <c r="AH112" s="85"/>
      <c r="AI112" s="85"/>
      <c r="AJ112" s="85"/>
      <c r="AK112" s="85"/>
      <c r="AL112" s="85"/>
      <c r="AM112" s="85"/>
      <c r="AN112" s="270"/>
      <c r="AO112" s="85"/>
      <c r="AP112" s="85"/>
      <c r="AQ112" s="90"/>
      <c r="AR112" s="60"/>
      <c r="AS112" s="60"/>
    </row>
    <row r="113" spans="1:45" s="2" customFormat="1" ht="34.5" customHeight="1">
      <c r="A113" s="132" t="s">
        <v>256</v>
      </c>
      <c r="B113" s="132" t="s">
        <v>0</v>
      </c>
      <c r="C113" s="133">
        <f>D113+E113</f>
        <v>2</v>
      </c>
      <c r="D113" s="133">
        <f>COUNTIF(Q113:AP113,"150")</f>
        <v>0</v>
      </c>
      <c r="E113" s="133">
        <f>COUNTIF(Q113:AP113,"&lt;150")</f>
        <v>2</v>
      </c>
      <c r="F113" s="133">
        <f>D113-E113</f>
        <v>-2</v>
      </c>
      <c r="G113" s="134">
        <f>SUM(D113/C113%)</f>
        <v>0</v>
      </c>
      <c r="H113" s="218"/>
      <c r="I113" s="218"/>
      <c r="J113" s="218"/>
      <c r="K113" s="135">
        <v>35</v>
      </c>
      <c r="L113" s="135">
        <v>35</v>
      </c>
      <c r="M113" s="135">
        <v>35</v>
      </c>
      <c r="N113" s="174">
        <f>L113-K113</f>
        <v>0</v>
      </c>
      <c r="O113" s="174">
        <v>25</v>
      </c>
      <c r="P113" s="174">
        <v>25</v>
      </c>
      <c r="Q113" s="85"/>
      <c r="R113" s="85"/>
      <c r="S113" s="85"/>
      <c r="T113" s="85"/>
      <c r="U113" s="85"/>
      <c r="V113" s="85"/>
      <c r="W113" s="85"/>
      <c r="X113" s="85">
        <v>64</v>
      </c>
      <c r="Y113" s="85"/>
      <c r="Z113" s="85"/>
      <c r="AA113" s="85"/>
      <c r="AB113" s="85"/>
      <c r="AC113" s="85"/>
      <c r="AD113" s="90"/>
      <c r="AE113" s="85"/>
      <c r="AF113" s="85"/>
      <c r="AG113" s="85"/>
      <c r="AH113" s="85">
        <v>141</v>
      </c>
      <c r="AI113" s="85"/>
      <c r="AJ113" s="85"/>
      <c r="AK113" s="85"/>
      <c r="AL113" s="85"/>
      <c r="AM113" s="85"/>
      <c r="AN113" s="270"/>
      <c r="AO113" s="85"/>
      <c r="AP113" s="85"/>
      <c r="AQ113" s="90"/>
      <c r="AR113" s="60"/>
      <c r="AS113" s="60"/>
    </row>
    <row r="114" spans="1:45" s="2" customFormat="1" ht="34.5" customHeight="1">
      <c r="A114" s="132" t="s">
        <v>81</v>
      </c>
      <c r="B114" s="132" t="s">
        <v>0</v>
      </c>
      <c r="C114" s="133">
        <f t="shared" si="24"/>
        <v>14</v>
      </c>
      <c r="D114" s="133">
        <f t="shared" si="28"/>
        <v>7</v>
      </c>
      <c r="E114" s="133">
        <f t="shared" si="29"/>
        <v>7</v>
      </c>
      <c r="F114" s="133">
        <f t="shared" si="25"/>
        <v>0</v>
      </c>
      <c r="G114" s="134">
        <f t="shared" si="26"/>
        <v>49.99999999999999</v>
      </c>
      <c r="H114" s="218">
        <v>-45</v>
      </c>
      <c r="I114" s="218">
        <v>-40</v>
      </c>
      <c r="J114" s="218">
        <v>-40</v>
      </c>
      <c r="K114" s="135">
        <v>-40</v>
      </c>
      <c r="L114" s="135">
        <v>-40</v>
      </c>
      <c r="M114" s="135">
        <v>-40</v>
      </c>
      <c r="N114" s="174">
        <f t="shared" si="27"/>
        <v>0</v>
      </c>
      <c r="O114" s="174">
        <v>-40</v>
      </c>
      <c r="P114" s="174">
        <v>-40</v>
      </c>
      <c r="Q114" s="85">
        <v>150</v>
      </c>
      <c r="R114" s="85">
        <v>150</v>
      </c>
      <c r="S114" s="85"/>
      <c r="T114" s="85"/>
      <c r="U114" s="85"/>
      <c r="V114" s="85"/>
      <c r="W114" s="85">
        <v>150</v>
      </c>
      <c r="X114" s="85"/>
      <c r="Y114" s="85">
        <v>89</v>
      </c>
      <c r="Z114" s="85">
        <v>150</v>
      </c>
      <c r="AA114" s="85">
        <v>150</v>
      </c>
      <c r="AB114" s="85"/>
      <c r="AC114" s="85">
        <v>66</v>
      </c>
      <c r="AD114" s="90">
        <v>73</v>
      </c>
      <c r="AE114" s="85">
        <v>150</v>
      </c>
      <c r="AF114" s="85">
        <v>98</v>
      </c>
      <c r="AG114" s="85">
        <v>150</v>
      </c>
      <c r="AH114" s="85"/>
      <c r="AI114" s="85">
        <v>136</v>
      </c>
      <c r="AJ114" s="85">
        <v>95</v>
      </c>
      <c r="AK114" s="85"/>
      <c r="AL114" s="85"/>
      <c r="AM114" s="85"/>
      <c r="AN114" s="270">
        <v>128</v>
      </c>
      <c r="AO114" s="85"/>
      <c r="AP114" s="85"/>
      <c r="AQ114" s="90"/>
      <c r="AR114" s="60"/>
      <c r="AS114" s="60"/>
    </row>
    <row r="115" spans="1:45" s="2" customFormat="1" ht="34.5" customHeight="1">
      <c r="A115" s="132" t="s">
        <v>82</v>
      </c>
      <c r="B115" s="132" t="s">
        <v>0</v>
      </c>
      <c r="C115" s="133">
        <f t="shared" si="24"/>
        <v>8</v>
      </c>
      <c r="D115" s="133">
        <f t="shared" si="28"/>
        <v>6</v>
      </c>
      <c r="E115" s="133">
        <f t="shared" si="29"/>
        <v>2</v>
      </c>
      <c r="F115" s="133">
        <f t="shared" si="25"/>
        <v>4</v>
      </c>
      <c r="G115" s="134">
        <f t="shared" si="26"/>
        <v>75</v>
      </c>
      <c r="H115" s="218">
        <v>-50</v>
      </c>
      <c r="I115" s="218">
        <v>-40</v>
      </c>
      <c r="J115" s="218">
        <v>-40</v>
      </c>
      <c r="K115" s="135">
        <v>-40</v>
      </c>
      <c r="L115" s="135">
        <v>-40</v>
      </c>
      <c r="M115" s="135">
        <v>-40</v>
      </c>
      <c r="N115" s="174">
        <f t="shared" si="27"/>
        <v>0</v>
      </c>
      <c r="O115" s="174">
        <v>-40</v>
      </c>
      <c r="P115" s="174">
        <v>-40</v>
      </c>
      <c r="Q115" s="85"/>
      <c r="R115" s="85">
        <v>150</v>
      </c>
      <c r="S115" s="85"/>
      <c r="T115" s="85"/>
      <c r="U115" s="85">
        <v>150</v>
      </c>
      <c r="V115" s="85">
        <v>133</v>
      </c>
      <c r="W115" s="85"/>
      <c r="X115" s="85"/>
      <c r="Y115" s="85"/>
      <c r="Z115" s="85">
        <v>150</v>
      </c>
      <c r="AA115" s="85"/>
      <c r="AB115" s="85" t="s">
        <v>167</v>
      </c>
      <c r="AC115" s="85"/>
      <c r="AD115" s="90">
        <v>150</v>
      </c>
      <c r="AE115" s="85"/>
      <c r="AF115" s="85"/>
      <c r="AG115" s="85"/>
      <c r="AH115" s="85"/>
      <c r="AI115" s="85"/>
      <c r="AJ115" s="85"/>
      <c r="AK115" s="85"/>
      <c r="AL115" s="85">
        <v>113</v>
      </c>
      <c r="AM115" s="85">
        <v>150</v>
      </c>
      <c r="AN115" s="270">
        <v>150</v>
      </c>
      <c r="AO115" s="85"/>
      <c r="AP115" s="85"/>
      <c r="AQ115" s="90"/>
      <c r="AR115" s="60"/>
      <c r="AS115" s="60"/>
    </row>
    <row r="116" spans="1:45" s="62" customFormat="1" ht="34.5" customHeight="1" hidden="1">
      <c r="A116" s="132" t="s">
        <v>98</v>
      </c>
      <c r="B116" s="132" t="s">
        <v>0</v>
      </c>
      <c r="C116" s="133">
        <f t="shared" si="24"/>
        <v>0</v>
      </c>
      <c r="D116" s="133">
        <f t="shared" si="28"/>
        <v>0</v>
      </c>
      <c r="E116" s="133">
        <f t="shared" si="29"/>
        <v>0</v>
      </c>
      <c r="F116" s="133">
        <f t="shared" si="25"/>
        <v>0</v>
      </c>
      <c r="G116" s="134" t="e">
        <f t="shared" si="26"/>
        <v>#DIV/0!</v>
      </c>
      <c r="H116" s="218">
        <v>-5</v>
      </c>
      <c r="I116" s="218">
        <v>-15</v>
      </c>
      <c r="J116" s="218">
        <v>-25</v>
      </c>
      <c r="K116" s="135">
        <v>-40</v>
      </c>
      <c r="L116" s="135">
        <v>-40</v>
      </c>
      <c r="M116" s="135"/>
      <c r="N116" s="174">
        <f t="shared" si="27"/>
        <v>0</v>
      </c>
      <c r="O116" s="174"/>
      <c r="P116" s="174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90"/>
      <c r="AE116" s="85"/>
      <c r="AF116" s="85"/>
      <c r="AG116" s="85"/>
      <c r="AH116" s="85"/>
      <c r="AI116" s="85"/>
      <c r="AJ116" s="85"/>
      <c r="AK116" s="85"/>
      <c r="AL116" s="85"/>
      <c r="AM116" s="85"/>
      <c r="AN116" s="270"/>
      <c r="AO116" s="85"/>
      <c r="AP116" s="85"/>
      <c r="AQ116" s="85"/>
      <c r="AR116" s="60"/>
      <c r="AS116" s="60"/>
    </row>
    <row r="117" spans="1:45" s="2" customFormat="1" ht="34.5" customHeight="1">
      <c r="A117" s="132" t="s">
        <v>83</v>
      </c>
      <c r="B117" s="132" t="s">
        <v>0</v>
      </c>
      <c r="C117" s="133">
        <f>D117+E117</f>
        <v>19</v>
      </c>
      <c r="D117" s="133">
        <f>COUNTIF(Q117:AP117,"150")</f>
        <v>7</v>
      </c>
      <c r="E117" s="133">
        <f>COUNTIF(Q117:AP117,"&lt;150")</f>
        <v>12</v>
      </c>
      <c r="F117" s="133">
        <f>D117-E117</f>
        <v>-5</v>
      </c>
      <c r="G117" s="134">
        <f>SUM(D117/C117%)</f>
        <v>36.8421052631579</v>
      </c>
      <c r="H117" s="218">
        <v>-25</v>
      </c>
      <c r="I117" s="218">
        <v>-25</v>
      </c>
      <c r="J117" s="218">
        <v>-25</v>
      </c>
      <c r="K117" s="135">
        <v>-25</v>
      </c>
      <c r="L117" s="135">
        <v>-25</v>
      </c>
      <c r="M117" s="135">
        <v>-15</v>
      </c>
      <c r="N117" s="174">
        <f t="shared" si="27"/>
        <v>0</v>
      </c>
      <c r="O117" s="174">
        <v>-15</v>
      </c>
      <c r="P117" s="174">
        <v>-15</v>
      </c>
      <c r="Q117" s="85">
        <v>150</v>
      </c>
      <c r="R117" s="85">
        <v>150</v>
      </c>
      <c r="S117" s="85"/>
      <c r="T117" s="85"/>
      <c r="U117" s="85">
        <v>99</v>
      </c>
      <c r="V117" s="85">
        <v>54</v>
      </c>
      <c r="W117" s="85">
        <v>86</v>
      </c>
      <c r="X117" s="85">
        <v>138</v>
      </c>
      <c r="Y117" s="85"/>
      <c r="Z117" s="85">
        <v>150</v>
      </c>
      <c r="AA117" s="85">
        <v>127</v>
      </c>
      <c r="AB117" s="85"/>
      <c r="AC117" s="85">
        <v>88</v>
      </c>
      <c r="AD117" s="90">
        <v>150</v>
      </c>
      <c r="AE117" s="85">
        <v>150</v>
      </c>
      <c r="AF117" s="85">
        <v>150</v>
      </c>
      <c r="AG117" s="85">
        <v>119</v>
      </c>
      <c r="AH117" s="85">
        <v>134</v>
      </c>
      <c r="AI117" s="85">
        <v>132</v>
      </c>
      <c r="AJ117" s="85">
        <v>134</v>
      </c>
      <c r="AK117" s="85"/>
      <c r="AL117" s="85">
        <v>133</v>
      </c>
      <c r="AM117" s="85">
        <v>112</v>
      </c>
      <c r="AN117" s="270">
        <v>150</v>
      </c>
      <c r="AO117" s="85"/>
      <c r="AP117" s="85"/>
      <c r="AQ117" s="90"/>
      <c r="AR117" s="60"/>
      <c r="AS117" s="60"/>
    </row>
    <row r="118" spans="1:45" s="2" customFormat="1" ht="34.5" customHeight="1" thickBot="1">
      <c r="A118" s="132" t="s">
        <v>111</v>
      </c>
      <c r="B118" s="132" t="s">
        <v>0</v>
      </c>
      <c r="C118" s="133">
        <f>D118+E118</f>
        <v>17</v>
      </c>
      <c r="D118" s="133">
        <f>COUNTIF(Q118:AP118,"150")</f>
        <v>11</v>
      </c>
      <c r="E118" s="133">
        <f>COUNTIF(Q118:AP118,"&lt;150")</f>
        <v>6</v>
      </c>
      <c r="F118" s="133">
        <f>D118-E118</f>
        <v>5</v>
      </c>
      <c r="G118" s="134">
        <f>SUM(D118/C118%)</f>
        <v>64.70588235294117</v>
      </c>
      <c r="H118" s="218">
        <v>25</v>
      </c>
      <c r="I118" s="218">
        <v>0</v>
      </c>
      <c r="J118" s="218">
        <v>0</v>
      </c>
      <c r="K118" s="135">
        <v>-10</v>
      </c>
      <c r="L118" s="135">
        <v>-10</v>
      </c>
      <c r="M118" s="135">
        <v>-10</v>
      </c>
      <c r="N118" s="174">
        <f t="shared" si="27"/>
        <v>0</v>
      </c>
      <c r="O118" s="174">
        <v>-10</v>
      </c>
      <c r="P118" s="174">
        <v>-10</v>
      </c>
      <c r="Q118" s="85"/>
      <c r="R118" s="85"/>
      <c r="S118" s="85"/>
      <c r="T118" s="85"/>
      <c r="U118" s="85">
        <v>150</v>
      </c>
      <c r="V118" s="85">
        <v>96</v>
      </c>
      <c r="W118" s="85">
        <v>150</v>
      </c>
      <c r="X118" s="85">
        <v>150</v>
      </c>
      <c r="Y118" s="85">
        <v>150</v>
      </c>
      <c r="Z118" s="85"/>
      <c r="AA118" s="85">
        <v>150</v>
      </c>
      <c r="AB118" s="85"/>
      <c r="AC118" s="85">
        <v>150</v>
      </c>
      <c r="AD118" s="90">
        <v>116</v>
      </c>
      <c r="AE118" s="85">
        <v>112</v>
      </c>
      <c r="AF118" s="85">
        <v>84</v>
      </c>
      <c r="AG118" s="85">
        <v>150</v>
      </c>
      <c r="AH118" s="85">
        <v>124</v>
      </c>
      <c r="AI118" s="85">
        <v>150</v>
      </c>
      <c r="AJ118" s="85">
        <v>150</v>
      </c>
      <c r="AK118" s="85"/>
      <c r="AL118" s="85">
        <v>140</v>
      </c>
      <c r="AM118" s="85">
        <v>150</v>
      </c>
      <c r="AN118" s="270">
        <v>150</v>
      </c>
      <c r="AO118" s="85"/>
      <c r="AP118" s="85"/>
      <c r="AQ118" s="90"/>
      <c r="AR118" s="60"/>
      <c r="AS118" s="60"/>
    </row>
    <row r="119" spans="1:45" s="2" customFormat="1" ht="34.5" customHeight="1" hidden="1" thickBot="1">
      <c r="A119" s="132" t="s">
        <v>202</v>
      </c>
      <c r="B119" s="132" t="s">
        <v>0</v>
      </c>
      <c r="C119" s="133">
        <f t="shared" si="24"/>
        <v>0</v>
      </c>
      <c r="D119" s="133">
        <f t="shared" si="28"/>
        <v>0</v>
      </c>
      <c r="E119" s="133">
        <f t="shared" si="29"/>
        <v>0</v>
      </c>
      <c r="F119" s="133">
        <f t="shared" si="25"/>
        <v>0</v>
      </c>
      <c r="G119" s="134" t="e">
        <f t="shared" si="26"/>
        <v>#DIV/0!</v>
      </c>
      <c r="H119" s="218">
        <v>-25</v>
      </c>
      <c r="I119" s="218">
        <v>-25</v>
      </c>
      <c r="J119" s="218">
        <v>-25</v>
      </c>
      <c r="K119" s="135">
        <v>50</v>
      </c>
      <c r="L119" s="135">
        <v>50</v>
      </c>
      <c r="M119" s="135"/>
      <c r="N119" s="174">
        <f t="shared" si="27"/>
        <v>0</v>
      </c>
      <c r="O119" s="174"/>
      <c r="P119" s="174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90"/>
      <c r="AE119" s="85"/>
      <c r="AF119" s="85"/>
      <c r="AG119" s="85"/>
      <c r="AH119" s="85"/>
      <c r="AI119" s="85"/>
      <c r="AJ119" s="85"/>
      <c r="AK119" s="85"/>
      <c r="AL119" s="85"/>
      <c r="AM119" s="85"/>
      <c r="AN119" s="270"/>
      <c r="AO119" s="85"/>
      <c r="AP119" s="85"/>
      <c r="AQ119" s="90"/>
      <c r="AR119" s="60"/>
      <c r="AS119" s="60"/>
    </row>
    <row r="120" spans="1:45" s="244" customFormat="1" ht="34.5" customHeight="1" thickTop="1">
      <c r="A120" s="235" t="s">
        <v>319</v>
      </c>
      <c r="B120" s="235" t="s">
        <v>84</v>
      </c>
      <c r="C120" s="236">
        <f t="shared" si="24"/>
        <v>20</v>
      </c>
      <c r="D120" s="236">
        <f t="shared" si="28"/>
        <v>13</v>
      </c>
      <c r="E120" s="236">
        <f t="shared" si="29"/>
        <v>7</v>
      </c>
      <c r="F120" s="236">
        <f t="shared" si="25"/>
        <v>6</v>
      </c>
      <c r="G120" s="237">
        <f t="shared" si="26"/>
        <v>65</v>
      </c>
      <c r="H120" s="238">
        <v>-30</v>
      </c>
      <c r="I120" s="238">
        <v>-40</v>
      </c>
      <c r="J120" s="238">
        <v>-40</v>
      </c>
      <c r="K120" s="239">
        <v>-40</v>
      </c>
      <c r="L120" s="239">
        <v>-40</v>
      </c>
      <c r="M120" s="239">
        <v>-40</v>
      </c>
      <c r="N120" s="240">
        <f t="shared" si="27"/>
        <v>0</v>
      </c>
      <c r="O120" s="240">
        <v>-40</v>
      </c>
      <c r="P120" s="240">
        <v>-40</v>
      </c>
      <c r="Q120" s="241">
        <v>150</v>
      </c>
      <c r="R120" s="241">
        <v>150</v>
      </c>
      <c r="S120" s="241">
        <v>150</v>
      </c>
      <c r="T120" s="241"/>
      <c r="U120" s="241">
        <v>129</v>
      </c>
      <c r="V120" s="241">
        <v>150</v>
      </c>
      <c r="W120" s="241">
        <v>150</v>
      </c>
      <c r="X120" s="241">
        <v>92</v>
      </c>
      <c r="Y120" s="241">
        <v>109</v>
      </c>
      <c r="Z120" s="241">
        <v>150</v>
      </c>
      <c r="AA120" s="241">
        <v>150</v>
      </c>
      <c r="AB120" s="241">
        <v>52</v>
      </c>
      <c r="AC120" s="241"/>
      <c r="AD120" s="242">
        <v>117</v>
      </c>
      <c r="AE120" s="241"/>
      <c r="AF120" s="241">
        <v>132</v>
      </c>
      <c r="AG120" s="241">
        <v>67</v>
      </c>
      <c r="AH120" s="241">
        <v>150</v>
      </c>
      <c r="AI120" s="241">
        <v>150</v>
      </c>
      <c r="AJ120" s="241">
        <v>150</v>
      </c>
      <c r="AK120" s="241">
        <v>150</v>
      </c>
      <c r="AL120" s="241"/>
      <c r="AM120" s="241">
        <v>150</v>
      </c>
      <c r="AN120" s="272">
        <v>150</v>
      </c>
      <c r="AO120" s="241"/>
      <c r="AP120" s="241"/>
      <c r="AQ120" s="242"/>
      <c r="AR120" s="243"/>
      <c r="AS120" s="243"/>
    </row>
    <row r="121" spans="1:45" s="2" customFormat="1" ht="34.5" customHeight="1" hidden="1">
      <c r="A121" s="132" t="s">
        <v>85</v>
      </c>
      <c r="B121" s="132" t="s">
        <v>84</v>
      </c>
      <c r="C121" s="133">
        <f t="shared" si="24"/>
        <v>0</v>
      </c>
      <c r="D121" s="133">
        <f t="shared" si="28"/>
        <v>0</v>
      </c>
      <c r="E121" s="133">
        <f t="shared" si="29"/>
        <v>0</v>
      </c>
      <c r="F121" s="133">
        <f t="shared" si="25"/>
        <v>0</v>
      </c>
      <c r="G121" s="134" t="e">
        <f t="shared" si="26"/>
        <v>#DIV/0!</v>
      </c>
      <c r="H121" s="218">
        <v>15</v>
      </c>
      <c r="I121" s="218">
        <v>5</v>
      </c>
      <c r="J121" s="218">
        <v>5</v>
      </c>
      <c r="K121" s="135">
        <v>5</v>
      </c>
      <c r="L121" s="135">
        <v>5</v>
      </c>
      <c r="M121" s="135">
        <v>20</v>
      </c>
      <c r="N121" s="174">
        <f t="shared" si="27"/>
        <v>0</v>
      </c>
      <c r="O121" s="174">
        <v>25</v>
      </c>
      <c r="P121" s="174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90"/>
      <c r="AE121" s="85"/>
      <c r="AF121" s="85"/>
      <c r="AG121" s="85"/>
      <c r="AH121" s="85"/>
      <c r="AI121" s="85"/>
      <c r="AJ121" s="85"/>
      <c r="AK121" s="85"/>
      <c r="AL121" s="85"/>
      <c r="AM121" s="85"/>
      <c r="AN121" s="270"/>
      <c r="AO121" s="85"/>
      <c r="AP121" s="85"/>
      <c r="AQ121" s="90"/>
      <c r="AR121" s="60"/>
      <c r="AS121" s="60"/>
    </row>
    <row r="122" spans="1:45" s="2" customFormat="1" ht="34.5" customHeight="1">
      <c r="A122" s="277" t="s">
        <v>218</v>
      </c>
      <c r="B122" s="132" t="s">
        <v>84</v>
      </c>
      <c r="C122" s="133">
        <f>D122+E122</f>
        <v>3</v>
      </c>
      <c r="D122" s="133">
        <f>COUNTIF(Q122:AP122,"150")</f>
        <v>2</v>
      </c>
      <c r="E122" s="133">
        <f>COUNTIF(Q122:AP122,"&lt;150")</f>
        <v>1</v>
      </c>
      <c r="F122" s="133">
        <f>D122-E122</f>
        <v>1</v>
      </c>
      <c r="G122" s="134">
        <f>SUM(D122/C122%)</f>
        <v>66.66666666666667</v>
      </c>
      <c r="H122" s="218">
        <v>15</v>
      </c>
      <c r="I122" s="218">
        <v>5</v>
      </c>
      <c r="J122" s="218">
        <v>5</v>
      </c>
      <c r="K122" s="135">
        <v>5</v>
      </c>
      <c r="L122" s="135">
        <v>5</v>
      </c>
      <c r="M122" s="135">
        <v>5</v>
      </c>
      <c r="N122" s="174">
        <f>L122-K122</f>
        <v>0</v>
      </c>
      <c r="O122" s="174">
        <v>5</v>
      </c>
      <c r="P122" s="174">
        <v>5</v>
      </c>
      <c r="Q122" s="85"/>
      <c r="R122" s="85"/>
      <c r="S122" s="85"/>
      <c r="T122" s="85"/>
      <c r="U122" s="85"/>
      <c r="V122" s="85"/>
      <c r="W122" s="85"/>
      <c r="X122" s="85"/>
      <c r="Y122" s="85">
        <v>117</v>
      </c>
      <c r="Z122" s="85"/>
      <c r="AA122" s="85"/>
      <c r="AB122" s="85"/>
      <c r="AC122" s="85"/>
      <c r="AD122" s="90"/>
      <c r="AE122" s="85">
        <v>150</v>
      </c>
      <c r="AF122" s="85"/>
      <c r="AG122" s="85"/>
      <c r="AH122" s="85"/>
      <c r="AI122" s="85"/>
      <c r="AJ122" s="85"/>
      <c r="AK122" s="85"/>
      <c r="AL122" s="85"/>
      <c r="AM122" s="85"/>
      <c r="AN122" s="270">
        <v>150</v>
      </c>
      <c r="AO122" s="85"/>
      <c r="AP122" s="85"/>
      <c r="AQ122" s="90"/>
      <c r="AR122" s="60"/>
      <c r="AS122" s="60"/>
    </row>
    <row r="123" spans="1:45" s="2" customFormat="1" ht="34.5" customHeight="1">
      <c r="A123" s="132" t="s">
        <v>219</v>
      </c>
      <c r="B123" s="132" t="s">
        <v>84</v>
      </c>
      <c r="C123" s="133">
        <f>D123+E123</f>
        <v>2</v>
      </c>
      <c r="D123" s="133">
        <f>COUNTIF(Q123:AP123,"150")</f>
        <v>1</v>
      </c>
      <c r="E123" s="133">
        <f>COUNTIF(Q123:AP123,"&lt;150")</f>
        <v>1</v>
      </c>
      <c r="F123" s="133">
        <f>D123-E123</f>
        <v>0</v>
      </c>
      <c r="G123" s="134">
        <f>SUM(D123/C123%)</f>
        <v>50</v>
      </c>
      <c r="H123" s="218">
        <v>50</v>
      </c>
      <c r="I123" s="218">
        <v>40</v>
      </c>
      <c r="J123" s="218">
        <v>40</v>
      </c>
      <c r="K123" s="135" t="s">
        <v>167</v>
      </c>
      <c r="L123" s="135">
        <v>-20</v>
      </c>
      <c r="M123" s="135">
        <v>-20</v>
      </c>
      <c r="N123" s="174" t="e">
        <f>L123-K123</f>
        <v>#VALUE!</v>
      </c>
      <c r="O123" s="174">
        <v>-20</v>
      </c>
      <c r="P123" s="174">
        <v>-25</v>
      </c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90"/>
      <c r="AE123" s="85"/>
      <c r="AF123" s="85"/>
      <c r="AG123" s="85"/>
      <c r="AH123" s="85"/>
      <c r="AI123" s="85"/>
      <c r="AJ123" s="85"/>
      <c r="AK123" s="85"/>
      <c r="AL123" s="85"/>
      <c r="AM123" s="85">
        <v>150</v>
      </c>
      <c r="AN123" s="270">
        <v>124</v>
      </c>
      <c r="AO123" s="85"/>
      <c r="AP123" s="85"/>
      <c r="AQ123" s="90"/>
      <c r="AR123" s="60"/>
      <c r="AS123" s="60"/>
    </row>
    <row r="124" spans="1:45" s="2" customFormat="1" ht="34.5" customHeight="1">
      <c r="A124" s="132" t="s">
        <v>257</v>
      </c>
      <c r="B124" s="132" t="s">
        <v>84</v>
      </c>
      <c r="C124" s="133">
        <f>D124+E124</f>
        <v>20</v>
      </c>
      <c r="D124" s="133">
        <f>COUNTIF(Q124:AP124,"150")</f>
        <v>14</v>
      </c>
      <c r="E124" s="133">
        <f>COUNTIF(Q124:AP124,"&lt;150")</f>
        <v>6</v>
      </c>
      <c r="F124" s="133">
        <f>D124-E124</f>
        <v>8</v>
      </c>
      <c r="G124" s="134">
        <f>SUM(D124/C124%)</f>
        <v>70</v>
      </c>
      <c r="H124" s="218">
        <v>15</v>
      </c>
      <c r="I124" s="218">
        <v>5</v>
      </c>
      <c r="J124" s="218">
        <v>5</v>
      </c>
      <c r="K124" s="135">
        <v>5</v>
      </c>
      <c r="L124" s="135">
        <v>5</v>
      </c>
      <c r="M124" s="135">
        <v>5</v>
      </c>
      <c r="N124" s="174">
        <f>L124-K124</f>
        <v>0</v>
      </c>
      <c r="O124" s="174">
        <v>60</v>
      </c>
      <c r="P124" s="174">
        <v>60</v>
      </c>
      <c r="Q124" s="85"/>
      <c r="R124" s="85">
        <v>150</v>
      </c>
      <c r="S124" s="85">
        <v>150</v>
      </c>
      <c r="T124" s="85"/>
      <c r="U124" s="85">
        <v>133</v>
      </c>
      <c r="V124" s="85">
        <v>135</v>
      </c>
      <c r="W124" s="85">
        <v>130</v>
      </c>
      <c r="X124" s="85">
        <v>150</v>
      </c>
      <c r="Y124" s="85">
        <v>150</v>
      </c>
      <c r="Z124" s="85">
        <v>150</v>
      </c>
      <c r="AA124" s="85">
        <v>106</v>
      </c>
      <c r="AB124" s="85">
        <v>150</v>
      </c>
      <c r="AC124" s="85"/>
      <c r="AD124" s="90">
        <v>150</v>
      </c>
      <c r="AE124" s="85">
        <v>150</v>
      </c>
      <c r="AF124" s="85">
        <v>141</v>
      </c>
      <c r="AG124" s="85">
        <v>135</v>
      </c>
      <c r="AH124" s="85">
        <v>150</v>
      </c>
      <c r="AI124" s="85">
        <v>150</v>
      </c>
      <c r="AJ124" s="85">
        <v>150</v>
      </c>
      <c r="AK124" s="85">
        <v>150</v>
      </c>
      <c r="AL124" s="85"/>
      <c r="AM124" s="85">
        <v>150</v>
      </c>
      <c r="AN124" s="270">
        <v>150</v>
      </c>
      <c r="AO124" s="85"/>
      <c r="AP124" s="85"/>
      <c r="AQ124" s="90"/>
      <c r="AR124" s="60"/>
      <c r="AS124" s="60"/>
    </row>
    <row r="125" spans="1:45" s="2" customFormat="1" ht="34.5" customHeight="1">
      <c r="A125" s="132" t="s">
        <v>89</v>
      </c>
      <c r="B125" s="132" t="s">
        <v>84</v>
      </c>
      <c r="C125" s="133">
        <f aca="true" t="shared" si="30" ref="C125:C141">D125+E125</f>
        <v>20</v>
      </c>
      <c r="D125" s="133">
        <f t="shared" si="28"/>
        <v>10</v>
      </c>
      <c r="E125" s="133">
        <f t="shared" si="29"/>
        <v>10</v>
      </c>
      <c r="F125" s="133">
        <f aca="true" t="shared" si="31" ref="F125:F141">D125-E125</f>
        <v>0</v>
      </c>
      <c r="G125" s="134">
        <f aca="true" t="shared" si="32" ref="G125:G141">SUM(D125/C125%)</f>
        <v>50</v>
      </c>
      <c r="H125" s="218">
        <v>-5</v>
      </c>
      <c r="I125" s="218">
        <v>-10</v>
      </c>
      <c r="J125" s="218">
        <v>-25</v>
      </c>
      <c r="K125" s="135">
        <v>-30</v>
      </c>
      <c r="L125" s="135">
        <v>-35</v>
      </c>
      <c r="M125" s="135">
        <v>-30</v>
      </c>
      <c r="N125" s="174">
        <f t="shared" si="27"/>
        <v>-5</v>
      </c>
      <c r="O125" s="174">
        <v>-40</v>
      </c>
      <c r="P125" s="174">
        <v>-40</v>
      </c>
      <c r="Q125" s="85">
        <v>150</v>
      </c>
      <c r="R125" s="85">
        <v>150</v>
      </c>
      <c r="S125" s="85">
        <v>131</v>
      </c>
      <c r="T125" s="85"/>
      <c r="U125" s="85">
        <v>111</v>
      </c>
      <c r="V125" s="85">
        <v>150</v>
      </c>
      <c r="W125" s="85">
        <v>150</v>
      </c>
      <c r="X125" s="85">
        <v>112</v>
      </c>
      <c r="Y125" s="85">
        <v>90</v>
      </c>
      <c r="Z125" s="85">
        <v>132</v>
      </c>
      <c r="AA125" s="85">
        <v>107</v>
      </c>
      <c r="AB125" s="85">
        <v>150</v>
      </c>
      <c r="AC125" s="85"/>
      <c r="AD125" s="90">
        <v>150</v>
      </c>
      <c r="AE125" s="85">
        <v>150</v>
      </c>
      <c r="AF125" s="85">
        <v>150</v>
      </c>
      <c r="AG125" s="85">
        <v>138</v>
      </c>
      <c r="AH125" s="85">
        <v>150</v>
      </c>
      <c r="AI125" s="85">
        <v>118</v>
      </c>
      <c r="AJ125" s="85">
        <v>120</v>
      </c>
      <c r="AK125" s="85">
        <v>140</v>
      </c>
      <c r="AL125" s="85"/>
      <c r="AM125" s="85">
        <v>150</v>
      </c>
      <c r="AN125" s="270"/>
      <c r="AO125" s="85"/>
      <c r="AP125" s="85"/>
      <c r="AQ125" s="90"/>
      <c r="AR125" s="60"/>
      <c r="AS125" s="60"/>
    </row>
    <row r="126" spans="1:45" s="2" customFormat="1" ht="34.5" customHeight="1">
      <c r="A126" s="132" t="s">
        <v>87</v>
      </c>
      <c r="B126" s="132" t="s">
        <v>84</v>
      </c>
      <c r="C126" s="133">
        <f t="shared" si="30"/>
        <v>18</v>
      </c>
      <c r="D126" s="133">
        <f t="shared" si="28"/>
        <v>11</v>
      </c>
      <c r="E126" s="133">
        <f t="shared" si="29"/>
        <v>7</v>
      </c>
      <c r="F126" s="133">
        <f t="shared" si="31"/>
        <v>4</v>
      </c>
      <c r="G126" s="134">
        <f t="shared" si="32"/>
        <v>61.111111111111114</v>
      </c>
      <c r="H126" s="218">
        <v>-10</v>
      </c>
      <c r="I126" s="218">
        <v>-10</v>
      </c>
      <c r="J126" s="218">
        <v>-15</v>
      </c>
      <c r="K126" s="135">
        <v>-15</v>
      </c>
      <c r="L126" s="135">
        <v>-15</v>
      </c>
      <c r="M126" s="135">
        <v>-10</v>
      </c>
      <c r="N126" s="174">
        <f t="shared" si="27"/>
        <v>0</v>
      </c>
      <c r="O126" s="174">
        <v>-5</v>
      </c>
      <c r="P126" s="174">
        <v>0</v>
      </c>
      <c r="Q126" s="85">
        <v>146</v>
      </c>
      <c r="R126" s="85">
        <v>1290</v>
      </c>
      <c r="S126" s="85">
        <v>104</v>
      </c>
      <c r="T126" s="85"/>
      <c r="U126" s="85">
        <v>116</v>
      </c>
      <c r="V126" s="85">
        <v>150</v>
      </c>
      <c r="W126" s="85">
        <v>150</v>
      </c>
      <c r="X126" s="85">
        <v>150</v>
      </c>
      <c r="Y126" s="85">
        <v>150</v>
      </c>
      <c r="Z126" s="85">
        <v>150</v>
      </c>
      <c r="AA126" s="85">
        <v>150</v>
      </c>
      <c r="AB126" s="85">
        <v>148</v>
      </c>
      <c r="AC126" s="85"/>
      <c r="AD126" s="90">
        <v>123</v>
      </c>
      <c r="AE126" s="85">
        <v>150</v>
      </c>
      <c r="AF126" s="85"/>
      <c r="AG126" s="85">
        <v>135</v>
      </c>
      <c r="AH126" s="85">
        <v>150</v>
      </c>
      <c r="AI126" s="85">
        <v>123</v>
      </c>
      <c r="AJ126" s="85">
        <v>150</v>
      </c>
      <c r="AK126" s="85">
        <v>150</v>
      </c>
      <c r="AL126" s="85"/>
      <c r="AM126" s="85"/>
      <c r="AN126" s="270">
        <v>150</v>
      </c>
      <c r="AO126" s="85"/>
      <c r="AP126" s="85"/>
      <c r="AQ126" s="90"/>
      <c r="AR126" s="60"/>
      <c r="AS126" s="60"/>
    </row>
    <row r="127" spans="1:45" s="2" customFormat="1" ht="34.5" customHeight="1">
      <c r="A127" s="170" t="s">
        <v>97</v>
      </c>
      <c r="B127" s="132" t="s">
        <v>84</v>
      </c>
      <c r="C127" s="133">
        <f>D127+E127</f>
        <v>0</v>
      </c>
      <c r="D127" s="133">
        <f>COUNTIF(Q127:AP127,"150")</f>
        <v>0</v>
      </c>
      <c r="E127" s="133">
        <f>COUNTIF(Q127:AP127,"&lt;150")</f>
        <v>0</v>
      </c>
      <c r="F127" s="133">
        <f>D127-E127</f>
        <v>0</v>
      </c>
      <c r="G127" s="134" t="e">
        <f>SUM(D127/C127%)</f>
        <v>#DIV/0!</v>
      </c>
      <c r="H127" s="218">
        <v>50</v>
      </c>
      <c r="I127" s="218">
        <v>40</v>
      </c>
      <c r="J127" s="218">
        <v>40</v>
      </c>
      <c r="K127" s="135">
        <v>40</v>
      </c>
      <c r="L127" s="135">
        <v>45</v>
      </c>
      <c r="M127" s="135">
        <v>45</v>
      </c>
      <c r="N127" s="174">
        <f>L127-K127</f>
        <v>5</v>
      </c>
      <c r="O127" s="174">
        <v>45</v>
      </c>
      <c r="P127" s="174">
        <v>45</v>
      </c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90"/>
      <c r="AE127" s="85"/>
      <c r="AF127" s="85"/>
      <c r="AG127" s="85"/>
      <c r="AH127" s="85"/>
      <c r="AI127" s="85"/>
      <c r="AJ127" s="85"/>
      <c r="AK127" s="85"/>
      <c r="AL127" s="85"/>
      <c r="AM127" s="85"/>
      <c r="AN127" s="270"/>
      <c r="AO127" s="85"/>
      <c r="AP127" s="85"/>
      <c r="AQ127" s="90"/>
      <c r="AR127" s="60"/>
      <c r="AS127" s="60"/>
    </row>
    <row r="128" spans="1:45" s="162" customFormat="1" ht="34.5" customHeight="1" thickBot="1">
      <c r="A128" s="178" t="s">
        <v>239</v>
      </c>
      <c r="B128" s="155" t="s">
        <v>250</v>
      </c>
      <c r="C128" s="156">
        <f>D128+E128</f>
        <v>0</v>
      </c>
      <c r="D128" s="156">
        <f>COUNTIF(Q128:AP128,"150")</f>
        <v>0</v>
      </c>
      <c r="E128" s="156">
        <f>COUNTIF(Q128:AP128,"&lt;150")</f>
        <v>0</v>
      </c>
      <c r="F128" s="156">
        <f>D128-E128</f>
        <v>0</v>
      </c>
      <c r="G128" s="157" t="e">
        <f>SUM(D128/C128%)</f>
        <v>#DIV/0!</v>
      </c>
      <c r="H128" s="219">
        <v>15</v>
      </c>
      <c r="I128" s="219">
        <v>5</v>
      </c>
      <c r="J128" s="219">
        <v>5</v>
      </c>
      <c r="K128" s="158">
        <v>5</v>
      </c>
      <c r="L128" s="158">
        <v>5</v>
      </c>
      <c r="M128" s="158">
        <v>5</v>
      </c>
      <c r="N128" s="251">
        <f>L128-K128</f>
        <v>0</v>
      </c>
      <c r="O128" s="251">
        <v>25</v>
      </c>
      <c r="P128" s="251">
        <v>20</v>
      </c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60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271"/>
      <c r="AO128" s="159"/>
      <c r="AP128" s="159"/>
      <c r="AQ128" s="160"/>
      <c r="AR128" s="161"/>
      <c r="AS128" s="161"/>
    </row>
    <row r="129" spans="1:45" s="2" customFormat="1" ht="34.5" customHeight="1" thickTop="1">
      <c r="A129" s="132" t="s">
        <v>219</v>
      </c>
      <c r="B129" s="132" t="s">
        <v>88</v>
      </c>
      <c r="C129" s="133">
        <f>D129+E129</f>
        <v>2</v>
      </c>
      <c r="D129" s="133">
        <f>COUNTIF(Q129:AP129,"150")</f>
        <v>0</v>
      </c>
      <c r="E129" s="133">
        <f>COUNTIF(Q129:AP129,"&lt;150")</f>
        <v>2</v>
      </c>
      <c r="F129" s="133">
        <f>D129-E129</f>
        <v>-2</v>
      </c>
      <c r="G129" s="134">
        <f>SUM(D129/C129%)</f>
        <v>0</v>
      </c>
      <c r="H129" s="218">
        <v>50</v>
      </c>
      <c r="I129" s="218">
        <v>40</v>
      </c>
      <c r="J129" s="218">
        <v>40</v>
      </c>
      <c r="K129" s="135" t="s">
        <v>167</v>
      </c>
      <c r="L129" s="135">
        <v>-20</v>
      </c>
      <c r="M129" s="135">
        <v>-20</v>
      </c>
      <c r="N129" s="174" t="e">
        <f>L129-K129</f>
        <v>#VALUE!</v>
      </c>
      <c r="O129" s="174">
        <v>-20</v>
      </c>
      <c r="P129" s="174">
        <v>-25</v>
      </c>
      <c r="Q129" s="85"/>
      <c r="R129" s="85"/>
      <c r="S129" s="85"/>
      <c r="T129" s="85"/>
      <c r="U129" s="85">
        <v>55</v>
      </c>
      <c r="V129" s="85"/>
      <c r="W129" s="85"/>
      <c r="X129" s="85"/>
      <c r="Y129" s="85">
        <v>129</v>
      </c>
      <c r="Z129" s="85"/>
      <c r="AA129" s="85"/>
      <c r="AB129" s="85"/>
      <c r="AC129" s="85"/>
      <c r="AD129" s="90"/>
      <c r="AE129" s="85"/>
      <c r="AF129" s="85"/>
      <c r="AG129" s="85"/>
      <c r="AH129" s="85"/>
      <c r="AI129" s="85"/>
      <c r="AJ129" s="85"/>
      <c r="AK129" s="85"/>
      <c r="AL129" s="85"/>
      <c r="AM129" s="85"/>
      <c r="AN129" s="270"/>
      <c r="AO129" s="85"/>
      <c r="AP129" s="85"/>
      <c r="AQ129" s="90"/>
      <c r="AR129" s="60"/>
      <c r="AS129" s="60"/>
    </row>
    <row r="130" spans="1:45" s="2" customFormat="1" ht="34.5" customHeight="1">
      <c r="A130" s="132" t="s">
        <v>257</v>
      </c>
      <c r="B130" s="132" t="s">
        <v>88</v>
      </c>
      <c r="C130" s="133">
        <f>D130+E130</f>
        <v>2</v>
      </c>
      <c r="D130" s="133">
        <f>COUNTIF(Q130:AP130,"150")</f>
        <v>1</v>
      </c>
      <c r="E130" s="133">
        <f>COUNTIF(Q130:AP130,"&lt;150")</f>
        <v>1</v>
      </c>
      <c r="F130" s="133">
        <f>D130-E130</f>
        <v>0</v>
      </c>
      <c r="G130" s="134">
        <f>SUM(D130/C130%)</f>
        <v>50</v>
      </c>
      <c r="H130" s="218">
        <v>15</v>
      </c>
      <c r="I130" s="218">
        <v>5</v>
      </c>
      <c r="J130" s="218">
        <v>5</v>
      </c>
      <c r="K130" s="135">
        <v>5</v>
      </c>
      <c r="L130" s="135">
        <v>5</v>
      </c>
      <c r="M130" s="135">
        <v>5</v>
      </c>
      <c r="N130" s="174">
        <f>L130-K130</f>
        <v>0</v>
      </c>
      <c r="O130" s="174">
        <v>60</v>
      </c>
      <c r="P130" s="174">
        <v>60</v>
      </c>
      <c r="Q130" s="85"/>
      <c r="R130" s="85" t="s">
        <v>167</v>
      </c>
      <c r="S130" s="85" t="s">
        <v>167</v>
      </c>
      <c r="T130" s="85"/>
      <c r="U130" s="85" t="s">
        <v>167</v>
      </c>
      <c r="V130" s="85" t="s">
        <v>167</v>
      </c>
      <c r="W130" s="85" t="s">
        <v>167</v>
      </c>
      <c r="X130" s="85">
        <v>150</v>
      </c>
      <c r="Y130" s="85"/>
      <c r="Z130" s="85"/>
      <c r="AA130" s="85"/>
      <c r="AB130" s="85"/>
      <c r="AC130" s="85">
        <v>116</v>
      </c>
      <c r="AD130" s="90"/>
      <c r="AE130" s="85"/>
      <c r="AF130" s="85"/>
      <c r="AG130" s="85"/>
      <c r="AH130" s="85"/>
      <c r="AI130" s="85"/>
      <c r="AJ130" s="85"/>
      <c r="AK130" s="85"/>
      <c r="AL130" s="85"/>
      <c r="AM130" s="85"/>
      <c r="AN130" s="270"/>
      <c r="AO130" s="85"/>
      <c r="AP130" s="85"/>
      <c r="AQ130" s="90"/>
      <c r="AR130" s="60"/>
      <c r="AS130" s="60"/>
    </row>
    <row r="131" spans="1:45" s="2" customFormat="1" ht="34.5" customHeight="1">
      <c r="A131" s="132" t="s">
        <v>89</v>
      </c>
      <c r="B131" s="132" t="s">
        <v>88</v>
      </c>
      <c r="C131" s="133">
        <f>D131+E131</f>
        <v>6</v>
      </c>
      <c r="D131" s="133">
        <f>COUNTIF(Q131:AP131,"150")</f>
        <v>6</v>
      </c>
      <c r="E131" s="133">
        <f>COUNTIF(Q131:AP131,"&lt;150")</f>
        <v>0</v>
      </c>
      <c r="F131" s="133">
        <f>D131-E131</f>
        <v>6</v>
      </c>
      <c r="G131" s="134">
        <f>SUM(D131/C131%)</f>
        <v>100</v>
      </c>
      <c r="H131" s="218">
        <v>-5</v>
      </c>
      <c r="I131" s="218">
        <v>-10</v>
      </c>
      <c r="J131" s="218">
        <v>-25</v>
      </c>
      <c r="K131" s="135">
        <v>-30</v>
      </c>
      <c r="L131" s="135">
        <v>-35</v>
      </c>
      <c r="M131" s="135">
        <v>-30</v>
      </c>
      <c r="N131" s="174">
        <f>L131-K131</f>
        <v>-5</v>
      </c>
      <c r="O131" s="174">
        <v>-40</v>
      </c>
      <c r="P131" s="174">
        <v>-40</v>
      </c>
      <c r="Q131" s="85"/>
      <c r="R131" s="85"/>
      <c r="S131" s="85">
        <v>150</v>
      </c>
      <c r="T131" s="85">
        <v>150</v>
      </c>
      <c r="U131" s="85"/>
      <c r="V131" s="85"/>
      <c r="W131" s="85"/>
      <c r="X131" s="85">
        <v>150</v>
      </c>
      <c r="Y131" s="85"/>
      <c r="Z131" s="85"/>
      <c r="AA131" s="85">
        <v>150</v>
      </c>
      <c r="AB131" s="85">
        <v>150</v>
      </c>
      <c r="AC131" s="85"/>
      <c r="AD131" s="90"/>
      <c r="AE131" s="85"/>
      <c r="AF131" s="85"/>
      <c r="AG131" s="85"/>
      <c r="AH131" s="85"/>
      <c r="AI131" s="85"/>
      <c r="AJ131" s="85"/>
      <c r="AK131" s="85">
        <v>150</v>
      </c>
      <c r="AL131" s="85"/>
      <c r="AM131" s="85"/>
      <c r="AN131" s="270"/>
      <c r="AO131" s="85"/>
      <c r="AP131" s="85"/>
      <c r="AQ131" s="90"/>
      <c r="AR131" s="60"/>
      <c r="AS131" s="60"/>
    </row>
    <row r="132" spans="1:45" s="2" customFormat="1" ht="34.5" customHeight="1" hidden="1">
      <c r="A132" s="170" t="s">
        <v>86</v>
      </c>
      <c r="B132" s="132" t="s">
        <v>88</v>
      </c>
      <c r="C132" s="133">
        <f t="shared" si="30"/>
        <v>0</v>
      </c>
      <c r="D132" s="133">
        <f t="shared" si="28"/>
        <v>0</v>
      </c>
      <c r="E132" s="133">
        <f t="shared" si="29"/>
        <v>0</v>
      </c>
      <c r="F132" s="133">
        <f t="shared" si="31"/>
        <v>0</v>
      </c>
      <c r="G132" s="134" t="e">
        <f t="shared" si="32"/>
        <v>#DIV/0!</v>
      </c>
      <c r="H132" s="218">
        <v>-40</v>
      </c>
      <c r="I132" s="218">
        <v>-40</v>
      </c>
      <c r="J132" s="218">
        <v>-40</v>
      </c>
      <c r="K132" s="135">
        <v>-40</v>
      </c>
      <c r="L132" s="135">
        <v>-40</v>
      </c>
      <c r="M132" s="135">
        <v>-40</v>
      </c>
      <c r="N132" s="174">
        <f t="shared" si="27"/>
        <v>0</v>
      </c>
      <c r="O132" s="174">
        <v>-40</v>
      </c>
      <c r="P132" s="174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90"/>
      <c r="AE132" s="85"/>
      <c r="AF132" s="85"/>
      <c r="AG132" s="85"/>
      <c r="AH132" s="85"/>
      <c r="AI132" s="85"/>
      <c r="AJ132" s="85"/>
      <c r="AK132" s="85"/>
      <c r="AL132" s="85"/>
      <c r="AM132" s="85"/>
      <c r="AN132" s="270"/>
      <c r="AO132" s="85"/>
      <c r="AP132" s="85"/>
      <c r="AQ132" s="90"/>
      <c r="AR132" s="60"/>
      <c r="AS132" s="60"/>
    </row>
    <row r="133" spans="1:45" s="2" customFormat="1" ht="34.5" customHeight="1">
      <c r="A133" s="170" t="s">
        <v>106</v>
      </c>
      <c r="B133" s="132" t="s">
        <v>88</v>
      </c>
      <c r="C133" s="133">
        <f t="shared" si="30"/>
        <v>0</v>
      </c>
      <c r="D133" s="133">
        <f t="shared" si="28"/>
        <v>0</v>
      </c>
      <c r="E133" s="133">
        <f t="shared" si="29"/>
        <v>0</v>
      </c>
      <c r="F133" s="133">
        <f t="shared" si="31"/>
        <v>0</v>
      </c>
      <c r="G133" s="134" t="e">
        <f t="shared" si="32"/>
        <v>#DIV/0!</v>
      </c>
      <c r="H133" s="218">
        <v>-40</v>
      </c>
      <c r="I133" s="218">
        <v>-40</v>
      </c>
      <c r="J133" s="218">
        <v>-35</v>
      </c>
      <c r="K133" s="135">
        <v>-35</v>
      </c>
      <c r="L133" s="135">
        <v>-35</v>
      </c>
      <c r="M133" s="135">
        <v>-35</v>
      </c>
      <c r="N133" s="174">
        <f t="shared" si="27"/>
        <v>0</v>
      </c>
      <c r="O133" s="174">
        <v>-25</v>
      </c>
      <c r="P133" s="174">
        <v>-25</v>
      </c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90"/>
      <c r="AE133" s="85"/>
      <c r="AF133" s="85"/>
      <c r="AG133" s="85"/>
      <c r="AH133" s="85"/>
      <c r="AI133" s="85"/>
      <c r="AJ133" s="85"/>
      <c r="AK133" s="85"/>
      <c r="AL133" s="85"/>
      <c r="AM133" s="85"/>
      <c r="AN133" s="270"/>
      <c r="AO133" s="85"/>
      <c r="AP133" s="85"/>
      <c r="AQ133" s="90"/>
      <c r="AR133" s="60"/>
      <c r="AS133" s="60"/>
    </row>
    <row r="134" spans="1:45" s="2" customFormat="1" ht="34.5" customHeight="1">
      <c r="A134" s="266" t="s">
        <v>330</v>
      </c>
      <c r="B134" s="132" t="s">
        <v>88</v>
      </c>
      <c r="C134" s="133">
        <f>D134+E134</f>
        <v>1</v>
      </c>
      <c r="D134" s="133">
        <f>COUNTIF(Q134:AP134,"150")</f>
        <v>1</v>
      </c>
      <c r="E134" s="133">
        <f>COUNTIF(Q134:AP134,"&lt;150")</f>
        <v>0</v>
      </c>
      <c r="F134" s="133">
        <f>D134-E134</f>
        <v>1</v>
      </c>
      <c r="G134" s="134">
        <f>SUM(D134/C134%)</f>
        <v>100</v>
      </c>
      <c r="H134" s="218">
        <v>70</v>
      </c>
      <c r="I134" s="218">
        <v>50</v>
      </c>
      <c r="J134" s="218">
        <v>50</v>
      </c>
      <c r="K134" s="135">
        <v>50</v>
      </c>
      <c r="L134" s="135">
        <v>55</v>
      </c>
      <c r="M134" s="135">
        <v>60</v>
      </c>
      <c r="N134" s="174">
        <f>L134-K134</f>
        <v>5</v>
      </c>
      <c r="O134" s="174">
        <v>60</v>
      </c>
      <c r="P134" s="174">
        <v>25</v>
      </c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90"/>
      <c r="AE134" s="85"/>
      <c r="AF134" s="85"/>
      <c r="AG134" s="85"/>
      <c r="AH134" s="85"/>
      <c r="AI134" s="85"/>
      <c r="AJ134" s="85"/>
      <c r="AK134" s="85"/>
      <c r="AL134" s="85"/>
      <c r="AM134" s="85"/>
      <c r="AN134" s="270">
        <v>150</v>
      </c>
      <c r="AO134" s="85"/>
      <c r="AP134" s="85"/>
      <c r="AQ134" s="90"/>
      <c r="AR134" s="60"/>
      <c r="AS134" s="60"/>
    </row>
    <row r="135" spans="1:45" s="2" customFormat="1" ht="34.5" customHeight="1">
      <c r="A135" s="132" t="s">
        <v>108</v>
      </c>
      <c r="B135" s="132" t="s">
        <v>88</v>
      </c>
      <c r="C135" s="133">
        <f>D135+E135</f>
        <v>0</v>
      </c>
      <c r="D135" s="133">
        <f>COUNTIF(Q135:AP135,"150")</f>
        <v>0</v>
      </c>
      <c r="E135" s="133">
        <f>COUNTIF(Q135:AP135,"&lt;150")</f>
        <v>0</v>
      </c>
      <c r="F135" s="133">
        <f>D135-E135</f>
        <v>0</v>
      </c>
      <c r="G135" s="134" t="e">
        <f>SUM(D135/C135%)</f>
        <v>#DIV/0!</v>
      </c>
      <c r="H135" s="218">
        <v>70</v>
      </c>
      <c r="I135" s="218">
        <v>50</v>
      </c>
      <c r="J135" s="218">
        <v>50</v>
      </c>
      <c r="K135" s="135">
        <v>50</v>
      </c>
      <c r="L135" s="135">
        <v>55</v>
      </c>
      <c r="M135" s="135">
        <v>60</v>
      </c>
      <c r="N135" s="174">
        <f>L135-K135</f>
        <v>5</v>
      </c>
      <c r="O135" s="174">
        <v>60</v>
      </c>
      <c r="P135" s="174">
        <v>60</v>
      </c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90"/>
      <c r="AE135" s="85"/>
      <c r="AF135" s="85"/>
      <c r="AG135" s="85"/>
      <c r="AH135" s="85"/>
      <c r="AI135" s="85"/>
      <c r="AJ135" s="85"/>
      <c r="AK135" s="85"/>
      <c r="AL135" s="85"/>
      <c r="AM135" s="85"/>
      <c r="AN135" s="270"/>
      <c r="AO135" s="85"/>
      <c r="AP135" s="85"/>
      <c r="AQ135" s="90"/>
      <c r="AR135" s="60"/>
      <c r="AS135" s="60"/>
    </row>
    <row r="136" spans="1:45" s="2" customFormat="1" ht="34.5" customHeight="1">
      <c r="A136" s="132" t="s">
        <v>90</v>
      </c>
      <c r="B136" s="132" t="s">
        <v>88</v>
      </c>
      <c r="C136" s="133">
        <f t="shared" si="30"/>
        <v>19</v>
      </c>
      <c r="D136" s="133">
        <f t="shared" si="28"/>
        <v>8</v>
      </c>
      <c r="E136" s="133">
        <f t="shared" si="29"/>
        <v>11</v>
      </c>
      <c r="F136" s="133">
        <f t="shared" si="31"/>
        <v>-3</v>
      </c>
      <c r="G136" s="134">
        <f t="shared" si="32"/>
        <v>42.10526315789474</v>
      </c>
      <c r="H136" s="218">
        <v>30</v>
      </c>
      <c r="I136" s="218">
        <v>15</v>
      </c>
      <c r="J136" s="218">
        <v>5</v>
      </c>
      <c r="K136" s="135">
        <v>5</v>
      </c>
      <c r="L136" s="135">
        <v>10</v>
      </c>
      <c r="M136" s="135">
        <v>20</v>
      </c>
      <c r="N136" s="174">
        <f t="shared" si="27"/>
        <v>5</v>
      </c>
      <c r="O136" s="174">
        <v>30</v>
      </c>
      <c r="P136" s="174">
        <v>30</v>
      </c>
      <c r="Q136" s="85"/>
      <c r="R136" s="85">
        <v>150</v>
      </c>
      <c r="S136" s="85">
        <v>150</v>
      </c>
      <c r="T136" s="85">
        <v>105</v>
      </c>
      <c r="U136" s="85">
        <v>150</v>
      </c>
      <c r="V136" s="85">
        <v>132</v>
      </c>
      <c r="W136" s="85">
        <v>150</v>
      </c>
      <c r="X136" s="85">
        <v>124</v>
      </c>
      <c r="Y136" s="85">
        <v>127</v>
      </c>
      <c r="Z136" s="85"/>
      <c r="AA136" s="85">
        <v>115</v>
      </c>
      <c r="AB136" s="85">
        <v>148</v>
      </c>
      <c r="AC136" s="85">
        <v>150</v>
      </c>
      <c r="AD136" s="90">
        <v>100</v>
      </c>
      <c r="AE136" s="85">
        <v>90</v>
      </c>
      <c r="AF136" s="85"/>
      <c r="AG136" s="85">
        <v>149</v>
      </c>
      <c r="AH136" s="85">
        <v>150</v>
      </c>
      <c r="AI136" s="85"/>
      <c r="AJ136" s="85">
        <v>120</v>
      </c>
      <c r="AK136" s="85">
        <v>150</v>
      </c>
      <c r="AL136" s="85">
        <v>150</v>
      </c>
      <c r="AM136" s="85">
        <v>133</v>
      </c>
      <c r="AN136" s="270"/>
      <c r="AO136" s="85"/>
      <c r="AP136" s="85"/>
      <c r="AQ136" s="90"/>
      <c r="AR136" s="60"/>
      <c r="AS136" s="60"/>
    </row>
    <row r="137" spans="1:45" s="177" customFormat="1" ht="34.5" customHeight="1" hidden="1">
      <c r="A137" s="170" t="s">
        <v>109</v>
      </c>
      <c r="B137" s="170" t="s">
        <v>88</v>
      </c>
      <c r="C137" s="171">
        <f t="shared" si="30"/>
        <v>0</v>
      </c>
      <c r="D137" s="171">
        <f t="shared" si="28"/>
        <v>0</v>
      </c>
      <c r="E137" s="171">
        <f t="shared" si="29"/>
        <v>0</v>
      </c>
      <c r="F137" s="171">
        <f t="shared" si="31"/>
        <v>0</v>
      </c>
      <c r="G137" s="172" t="e">
        <f t="shared" si="32"/>
        <v>#DIV/0!</v>
      </c>
      <c r="H137" s="220">
        <v>20</v>
      </c>
      <c r="I137" s="220">
        <v>15</v>
      </c>
      <c r="J137" s="220">
        <v>15</v>
      </c>
      <c r="K137" s="173">
        <v>15</v>
      </c>
      <c r="L137" s="173">
        <v>15</v>
      </c>
      <c r="M137" s="173"/>
      <c r="N137" s="174">
        <f t="shared" si="27"/>
        <v>0</v>
      </c>
      <c r="O137" s="174"/>
      <c r="P137" s="174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90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269"/>
      <c r="AO137" s="175"/>
      <c r="AP137" s="175"/>
      <c r="AQ137" s="175"/>
      <c r="AR137" s="176"/>
      <c r="AS137" s="176"/>
    </row>
    <row r="138" spans="1:45" s="2" customFormat="1" ht="34.5" customHeight="1">
      <c r="A138" s="132" t="s">
        <v>97</v>
      </c>
      <c r="B138" s="132" t="s">
        <v>201</v>
      </c>
      <c r="C138" s="133">
        <f>D138+E138</f>
        <v>20</v>
      </c>
      <c r="D138" s="133">
        <f>COUNTIF(Q138:AP138,"150")</f>
        <v>6</v>
      </c>
      <c r="E138" s="133">
        <f>COUNTIF(Q138:AP138,"&lt;150")</f>
        <v>14</v>
      </c>
      <c r="F138" s="133">
        <f>D138-E138</f>
        <v>-8</v>
      </c>
      <c r="G138" s="134">
        <f>SUM(D138/C138%)</f>
        <v>30</v>
      </c>
      <c r="H138" s="218">
        <v>50</v>
      </c>
      <c r="I138" s="218">
        <v>40</v>
      </c>
      <c r="J138" s="218">
        <v>40</v>
      </c>
      <c r="K138" s="135">
        <v>40</v>
      </c>
      <c r="L138" s="135">
        <v>45</v>
      </c>
      <c r="M138" s="135">
        <v>45</v>
      </c>
      <c r="N138" s="174">
        <f t="shared" si="27"/>
        <v>5</v>
      </c>
      <c r="O138" s="174">
        <v>45</v>
      </c>
      <c r="P138" s="174">
        <v>45</v>
      </c>
      <c r="Q138" s="85"/>
      <c r="R138" s="85"/>
      <c r="S138" s="85">
        <v>127</v>
      </c>
      <c r="T138" s="85">
        <v>96</v>
      </c>
      <c r="U138" s="85">
        <v>148</v>
      </c>
      <c r="V138" s="85">
        <v>139</v>
      </c>
      <c r="W138" s="85">
        <v>150</v>
      </c>
      <c r="X138" s="85">
        <v>107</v>
      </c>
      <c r="Y138" s="85">
        <v>119</v>
      </c>
      <c r="Z138" s="85"/>
      <c r="AA138" s="85">
        <v>117</v>
      </c>
      <c r="AB138" s="85">
        <v>137</v>
      </c>
      <c r="AC138" s="85">
        <v>150</v>
      </c>
      <c r="AD138" s="90">
        <v>150</v>
      </c>
      <c r="AE138" s="85">
        <v>83</v>
      </c>
      <c r="AF138" s="85">
        <v>107</v>
      </c>
      <c r="AG138" s="85">
        <v>126</v>
      </c>
      <c r="AH138" s="85">
        <v>150</v>
      </c>
      <c r="AI138" s="85"/>
      <c r="AJ138" s="85">
        <v>88</v>
      </c>
      <c r="AK138" s="85">
        <v>118</v>
      </c>
      <c r="AL138" s="85">
        <v>150</v>
      </c>
      <c r="AM138" s="85">
        <v>150</v>
      </c>
      <c r="AN138" s="270">
        <v>109</v>
      </c>
      <c r="AO138" s="85"/>
      <c r="AP138" s="85"/>
      <c r="AQ138" s="90"/>
      <c r="AR138" s="60"/>
      <c r="AS138" s="60"/>
    </row>
    <row r="139" spans="1:45" s="2" customFormat="1" ht="34.5" customHeight="1">
      <c r="A139" s="132" t="s">
        <v>239</v>
      </c>
      <c r="B139" s="132" t="s">
        <v>88</v>
      </c>
      <c r="C139" s="133">
        <f>D139+E139</f>
        <v>19</v>
      </c>
      <c r="D139" s="133">
        <f>COUNTIF(Q139:AP139,"150")</f>
        <v>3</v>
      </c>
      <c r="E139" s="133">
        <f>COUNTIF(Q139:AP139,"&lt;150")</f>
        <v>16</v>
      </c>
      <c r="F139" s="133">
        <f>D139-E139</f>
        <v>-13</v>
      </c>
      <c r="G139" s="134">
        <f>SUM(D139/C139%)</f>
        <v>15.789473684210526</v>
      </c>
      <c r="H139" s="218">
        <v>50</v>
      </c>
      <c r="I139" s="218">
        <v>40</v>
      </c>
      <c r="J139" s="218">
        <v>40</v>
      </c>
      <c r="K139" s="135">
        <v>60</v>
      </c>
      <c r="L139" s="135">
        <v>60</v>
      </c>
      <c r="M139" s="135">
        <v>30</v>
      </c>
      <c r="N139" s="174">
        <f>L139-K139</f>
        <v>0</v>
      </c>
      <c r="O139" s="174">
        <v>25</v>
      </c>
      <c r="P139" s="174">
        <v>20</v>
      </c>
      <c r="Q139" s="85"/>
      <c r="R139" s="85"/>
      <c r="S139" s="85">
        <v>150</v>
      </c>
      <c r="T139" s="85">
        <v>137</v>
      </c>
      <c r="U139" s="85">
        <v>126</v>
      </c>
      <c r="V139" s="85">
        <v>150</v>
      </c>
      <c r="W139" s="85">
        <v>93</v>
      </c>
      <c r="X139" s="85"/>
      <c r="Y139" s="85">
        <v>109</v>
      </c>
      <c r="Z139" s="85"/>
      <c r="AA139" s="85">
        <v>118</v>
      </c>
      <c r="AB139" s="85">
        <v>92</v>
      </c>
      <c r="AC139" s="85">
        <v>136</v>
      </c>
      <c r="AD139" s="90">
        <v>113</v>
      </c>
      <c r="AE139" s="85">
        <v>128</v>
      </c>
      <c r="AF139" s="85">
        <v>148</v>
      </c>
      <c r="AG139" s="85">
        <v>150</v>
      </c>
      <c r="AH139" s="85">
        <v>135</v>
      </c>
      <c r="AI139" s="85"/>
      <c r="AJ139" s="85">
        <v>131</v>
      </c>
      <c r="AK139" s="85">
        <v>121</v>
      </c>
      <c r="AL139" s="85">
        <v>148</v>
      </c>
      <c r="AM139" s="85">
        <v>143</v>
      </c>
      <c r="AN139" s="270">
        <v>146</v>
      </c>
      <c r="AO139" s="85"/>
      <c r="AP139" s="85"/>
      <c r="AQ139" s="90"/>
      <c r="AR139" s="60"/>
      <c r="AS139" s="60"/>
    </row>
    <row r="140" spans="1:45" s="162" customFormat="1" ht="34.5" customHeight="1" thickBot="1">
      <c r="A140" s="178" t="s">
        <v>210</v>
      </c>
      <c r="B140" s="155" t="s">
        <v>88</v>
      </c>
      <c r="C140" s="156">
        <f t="shared" si="30"/>
        <v>0</v>
      </c>
      <c r="D140" s="133">
        <f t="shared" si="28"/>
        <v>0</v>
      </c>
      <c r="E140" s="133">
        <f t="shared" si="29"/>
        <v>0</v>
      </c>
      <c r="F140" s="156">
        <f t="shared" si="31"/>
        <v>0</v>
      </c>
      <c r="G140" s="157" t="e">
        <f t="shared" si="32"/>
        <v>#DIV/0!</v>
      </c>
      <c r="H140" s="219">
        <v>50</v>
      </c>
      <c r="I140" s="219">
        <v>40</v>
      </c>
      <c r="J140" s="219">
        <v>40</v>
      </c>
      <c r="K140" s="158">
        <v>60</v>
      </c>
      <c r="L140" s="158">
        <v>60</v>
      </c>
      <c r="M140" s="135">
        <v>60</v>
      </c>
      <c r="N140" s="174">
        <f t="shared" si="27"/>
        <v>0</v>
      </c>
      <c r="O140" s="174">
        <v>60</v>
      </c>
      <c r="P140" s="174">
        <v>60</v>
      </c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60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271"/>
      <c r="AO140" s="159"/>
      <c r="AP140" s="159"/>
      <c r="AQ140" s="160"/>
      <c r="AR140" s="161"/>
      <c r="AS140" s="161"/>
    </row>
    <row r="141" spans="1:45" s="2" customFormat="1" ht="34.5" customHeight="1" thickTop="1">
      <c r="A141" s="132" t="s">
        <v>95</v>
      </c>
      <c r="B141" s="132" t="s">
        <v>92</v>
      </c>
      <c r="C141" s="133">
        <f t="shared" si="30"/>
        <v>15</v>
      </c>
      <c r="D141" s="133">
        <f t="shared" si="28"/>
        <v>6</v>
      </c>
      <c r="E141" s="133">
        <f t="shared" si="29"/>
        <v>9</v>
      </c>
      <c r="F141" s="133">
        <f t="shared" si="31"/>
        <v>-3</v>
      </c>
      <c r="G141" s="134">
        <f t="shared" si="32"/>
        <v>40</v>
      </c>
      <c r="H141" s="218">
        <v>65</v>
      </c>
      <c r="I141" s="218">
        <v>65</v>
      </c>
      <c r="J141" s="218">
        <v>55</v>
      </c>
      <c r="K141" s="135">
        <v>60</v>
      </c>
      <c r="L141" s="135">
        <v>60</v>
      </c>
      <c r="M141" s="135">
        <v>60</v>
      </c>
      <c r="N141" s="174">
        <f t="shared" si="27"/>
        <v>0</v>
      </c>
      <c r="O141" s="174">
        <v>55</v>
      </c>
      <c r="P141" s="174">
        <v>55</v>
      </c>
      <c r="Q141" s="85"/>
      <c r="R141" s="85"/>
      <c r="S141" s="85"/>
      <c r="T141" s="85"/>
      <c r="U141" s="85"/>
      <c r="V141" s="85"/>
      <c r="W141" s="85">
        <v>123</v>
      </c>
      <c r="X141" s="85">
        <v>116</v>
      </c>
      <c r="Y141" s="85">
        <v>112</v>
      </c>
      <c r="Z141" s="85">
        <v>119</v>
      </c>
      <c r="AA141" s="85">
        <v>150</v>
      </c>
      <c r="AB141" s="85">
        <v>150</v>
      </c>
      <c r="AC141" s="85">
        <v>150</v>
      </c>
      <c r="AD141" s="90">
        <v>150</v>
      </c>
      <c r="AE141" s="85">
        <v>141</v>
      </c>
      <c r="AF141" s="85">
        <v>150</v>
      </c>
      <c r="AG141" s="85">
        <v>103</v>
      </c>
      <c r="AH141" s="85">
        <v>150</v>
      </c>
      <c r="AI141" s="85">
        <v>132</v>
      </c>
      <c r="AJ141" s="85">
        <v>133</v>
      </c>
      <c r="AK141" s="85"/>
      <c r="AL141" s="85">
        <v>112</v>
      </c>
      <c r="AM141" s="85"/>
      <c r="AN141" s="270"/>
      <c r="AO141" s="85"/>
      <c r="AP141" s="85"/>
      <c r="AQ141" s="90"/>
      <c r="AR141" s="60"/>
      <c r="AS141" s="60"/>
    </row>
    <row r="142" spans="1:45" s="2" customFormat="1" ht="34.5" customHeight="1">
      <c r="A142" s="132" t="s">
        <v>96</v>
      </c>
      <c r="B142" s="132" t="s">
        <v>92</v>
      </c>
      <c r="C142" s="133">
        <f aca="true" t="shared" si="33" ref="C142:C149">D142+E142</f>
        <v>20</v>
      </c>
      <c r="D142" s="133">
        <f t="shared" si="28"/>
        <v>7</v>
      </c>
      <c r="E142" s="133">
        <f t="shared" si="29"/>
        <v>13</v>
      </c>
      <c r="F142" s="133">
        <f aca="true" t="shared" si="34" ref="F142:F149">D142-E142</f>
        <v>-6</v>
      </c>
      <c r="G142" s="134">
        <f aca="true" t="shared" si="35" ref="G142:G149">SUM(D142/C142%)</f>
        <v>35</v>
      </c>
      <c r="H142" s="218">
        <v>5</v>
      </c>
      <c r="I142" s="218">
        <v>5</v>
      </c>
      <c r="J142" s="218">
        <v>-5</v>
      </c>
      <c r="K142" s="135">
        <v>-10</v>
      </c>
      <c r="L142" s="135">
        <v>-20</v>
      </c>
      <c r="M142" s="135">
        <v>-20</v>
      </c>
      <c r="N142" s="174">
        <f t="shared" si="27"/>
        <v>-10</v>
      </c>
      <c r="O142" s="174">
        <v>-20</v>
      </c>
      <c r="P142" s="174">
        <v>-25</v>
      </c>
      <c r="Q142" s="85">
        <v>114</v>
      </c>
      <c r="R142" s="85">
        <v>135</v>
      </c>
      <c r="S142" s="85">
        <v>123</v>
      </c>
      <c r="T142" s="85">
        <v>125</v>
      </c>
      <c r="U142" s="85"/>
      <c r="V142" s="85">
        <v>150</v>
      </c>
      <c r="W142" s="85">
        <v>134</v>
      </c>
      <c r="X142" s="85">
        <v>150</v>
      </c>
      <c r="Y142" s="85">
        <v>100</v>
      </c>
      <c r="Z142" s="85">
        <v>91</v>
      </c>
      <c r="AA142" s="85">
        <v>101</v>
      </c>
      <c r="AB142" s="85">
        <v>99</v>
      </c>
      <c r="AC142" s="85"/>
      <c r="AD142" s="90"/>
      <c r="AE142" s="85">
        <v>138</v>
      </c>
      <c r="AF142" s="85">
        <v>150</v>
      </c>
      <c r="AG142" s="85">
        <v>150</v>
      </c>
      <c r="AH142" s="85">
        <v>139</v>
      </c>
      <c r="AI142" s="85">
        <v>150</v>
      </c>
      <c r="AJ142" s="85">
        <v>150</v>
      </c>
      <c r="AK142" s="85">
        <v>150</v>
      </c>
      <c r="AL142" s="85">
        <v>136</v>
      </c>
      <c r="AM142" s="85"/>
      <c r="AN142" s="270">
        <v>106</v>
      </c>
      <c r="AO142" s="85"/>
      <c r="AP142" s="85"/>
      <c r="AQ142" s="90"/>
      <c r="AR142" s="60"/>
      <c r="AS142" s="60"/>
    </row>
    <row r="143" spans="1:45" s="177" customFormat="1" ht="34.5" customHeight="1">
      <c r="A143" s="132" t="s">
        <v>91</v>
      </c>
      <c r="B143" s="132" t="s">
        <v>92</v>
      </c>
      <c r="C143" s="171">
        <f t="shared" si="33"/>
        <v>0</v>
      </c>
      <c r="D143" s="171">
        <f t="shared" si="28"/>
        <v>0</v>
      </c>
      <c r="E143" s="171">
        <f t="shared" si="29"/>
        <v>0</v>
      </c>
      <c r="F143" s="171">
        <f t="shared" si="34"/>
        <v>0</v>
      </c>
      <c r="G143" s="172" t="e">
        <f t="shared" si="35"/>
        <v>#DIV/0!</v>
      </c>
      <c r="H143" s="220">
        <v>65</v>
      </c>
      <c r="I143" s="220">
        <v>55</v>
      </c>
      <c r="J143" s="220">
        <v>60</v>
      </c>
      <c r="K143" s="173">
        <v>60</v>
      </c>
      <c r="L143" s="173">
        <v>60</v>
      </c>
      <c r="M143" s="173">
        <v>60</v>
      </c>
      <c r="N143" s="174">
        <f t="shared" si="27"/>
        <v>0</v>
      </c>
      <c r="O143" s="174">
        <v>60</v>
      </c>
      <c r="P143" s="174">
        <v>60</v>
      </c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90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269"/>
      <c r="AO143" s="175"/>
      <c r="AP143" s="175"/>
      <c r="AQ143" s="175"/>
      <c r="AR143" s="176"/>
      <c r="AS143" s="176"/>
    </row>
    <row r="144" spans="1:45" s="2" customFormat="1" ht="34.5" customHeight="1">
      <c r="A144" s="132" t="s">
        <v>101</v>
      </c>
      <c r="B144" s="132" t="s">
        <v>206</v>
      </c>
      <c r="C144" s="133">
        <f>D144+E144</f>
        <v>21</v>
      </c>
      <c r="D144" s="133">
        <f>COUNTIF(Q144:AP144,"150")</f>
        <v>9</v>
      </c>
      <c r="E144" s="133">
        <f>COUNTIF(Q144:AP144,"&lt;150")</f>
        <v>12</v>
      </c>
      <c r="F144" s="133">
        <f>D144-E144</f>
        <v>-3</v>
      </c>
      <c r="G144" s="134">
        <f>SUM(D144/C144%)</f>
        <v>42.85714285714286</v>
      </c>
      <c r="H144" s="218">
        <v>40</v>
      </c>
      <c r="I144" s="218">
        <v>30</v>
      </c>
      <c r="J144" s="218">
        <v>25</v>
      </c>
      <c r="K144" s="135">
        <v>25</v>
      </c>
      <c r="L144" s="135">
        <v>15</v>
      </c>
      <c r="M144" s="135">
        <v>15</v>
      </c>
      <c r="N144" s="174">
        <f t="shared" si="27"/>
        <v>-10</v>
      </c>
      <c r="O144" s="174">
        <v>15</v>
      </c>
      <c r="P144" s="174">
        <v>10</v>
      </c>
      <c r="Q144" s="85">
        <v>150</v>
      </c>
      <c r="R144" s="85">
        <v>146</v>
      </c>
      <c r="S144" s="85">
        <v>142</v>
      </c>
      <c r="T144" s="85">
        <v>150</v>
      </c>
      <c r="U144" s="85"/>
      <c r="V144" s="85">
        <v>150</v>
      </c>
      <c r="W144" s="85">
        <v>111</v>
      </c>
      <c r="X144" s="85">
        <v>112</v>
      </c>
      <c r="Y144" s="85">
        <v>145</v>
      </c>
      <c r="Z144" s="85">
        <v>150</v>
      </c>
      <c r="AA144" s="85">
        <v>135</v>
      </c>
      <c r="AB144" s="85">
        <v>150</v>
      </c>
      <c r="AC144" s="85">
        <v>124</v>
      </c>
      <c r="AD144" s="90"/>
      <c r="AE144" s="85">
        <v>96</v>
      </c>
      <c r="AF144" s="85">
        <v>79</v>
      </c>
      <c r="AG144" s="85">
        <v>112</v>
      </c>
      <c r="AH144" s="85">
        <v>150</v>
      </c>
      <c r="AI144" s="85">
        <v>150</v>
      </c>
      <c r="AJ144" s="85">
        <v>150</v>
      </c>
      <c r="AK144" s="85">
        <v>150</v>
      </c>
      <c r="AL144" s="85">
        <v>109</v>
      </c>
      <c r="AM144" s="85"/>
      <c r="AN144" s="270">
        <v>121</v>
      </c>
      <c r="AO144" s="85"/>
      <c r="AP144" s="85"/>
      <c r="AQ144" s="90"/>
      <c r="AR144" s="60"/>
      <c r="AS144" s="60"/>
    </row>
    <row r="145" spans="1:45" s="2" customFormat="1" ht="34.5" customHeight="1">
      <c r="A145" s="132" t="s">
        <v>89</v>
      </c>
      <c r="B145" s="132" t="s">
        <v>216</v>
      </c>
      <c r="C145" s="133">
        <f>D145+E145</f>
        <v>1</v>
      </c>
      <c r="D145" s="133">
        <f>COUNTIF(Q145:AP145,"150")</f>
        <v>0</v>
      </c>
      <c r="E145" s="133">
        <f>COUNTIF(Q145:AP145,"&lt;150")</f>
        <v>1</v>
      </c>
      <c r="F145" s="133">
        <f>D145-E145</f>
        <v>-1</v>
      </c>
      <c r="G145" s="134">
        <f>SUM(D145/C145%)</f>
        <v>0</v>
      </c>
      <c r="H145" s="218">
        <v>-5</v>
      </c>
      <c r="I145" s="218">
        <v>-10</v>
      </c>
      <c r="J145" s="218">
        <v>-25</v>
      </c>
      <c r="K145" s="135">
        <v>-30</v>
      </c>
      <c r="L145" s="135">
        <v>-35</v>
      </c>
      <c r="M145" s="135">
        <v>-30</v>
      </c>
      <c r="N145" s="174">
        <f>L145-K145</f>
        <v>-5</v>
      </c>
      <c r="O145" s="174">
        <v>-40</v>
      </c>
      <c r="P145" s="174">
        <v>-40</v>
      </c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>
        <v>137</v>
      </c>
      <c r="AD145" s="90"/>
      <c r="AE145" s="85"/>
      <c r="AF145" s="85"/>
      <c r="AG145" s="85"/>
      <c r="AH145" s="85"/>
      <c r="AI145" s="85"/>
      <c r="AJ145" s="85"/>
      <c r="AK145" s="85"/>
      <c r="AL145" s="85"/>
      <c r="AM145" s="85"/>
      <c r="AN145" s="270"/>
      <c r="AO145" s="85"/>
      <c r="AP145" s="85"/>
      <c r="AQ145" s="90"/>
      <c r="AR145" s="60"/>
      <c r="AS145" s="60"/>
    </row>
    <row r="146" spans="1:45" s="62" customFormat="1" ht="34.5" customHeight="1">
      <c r="A146" s="132" t="s">
        <v>93</v>
      </c>
      <c r="B146" s="132" t="s">
        <v>206</v>
      </c>
      <c r="C146" s="133">
        <f t="shared" si="33"/>
        <v>18</v>
      </c>
      <c r="D146" s="133">
        <f t="shared" si="28"/>
        <v>4</v>
      </c>
      <c r="E146" s="133">
        <f t="shared" si="29"/>
        <v>14</v>
      </c>
      <c r="F146" s="133">
        <f t="shared" si="34"/>
        <v>-10</v>
      </c>
      <c r="G146" s="134">
        <f t="shared" si="35"/>
        <v>22.22222222222222</v>
      </c>
      <c r="H146" s="218">
        <v>35</v>
      </c>
      <c r="I146" s="218">
        <v>35</v>
      </c>
      <c r="J146" s="218">
        <v>35</v>
      </c>
      <c r="K146" s="135">
        <v>60</v>
      </c>
      <c r="L146" s="135">
        <v>60</v>
      </c>
      <c r="M146" s="135">
        <v>60</v>
      </c>
      <c r="N146" s="174">
        <f t="shared" si="27"/>
        <v>0</v>
      </c>
      <c r="O146" s="174">
        <v>60</v>
      </c>
      <c r="P146" s="174">
        <v>60</v>
      </c>
      <c r="Q146" s="85">
        <v>118</v>
      </c>
      <c r="R146" s="85">
        <v>115</v>
      </c>
      <c r="S146" s="85">
        <v>150</v>
      </c>
      <c r="T146" s="85">
        <v>136</v>
      </c>
      <c r="U146" s="85"/>
      <c r="V146" s="85">
        <v>104</v>
      </c>
      <c r="W146" s="85">
        <v>150</v>
      </c>
      <c r="X146" s="85">
        <v>127</v>
      </c>
      <c r="Y146" s="85"/>
      <c r="Z146" s="85">
        <v>141</v>
      </c>
      <c r="AA146" s="85">
        <v>149</v>
      </c>
      <c r="AB146" s="85">
        <v>145</v>
      </c>
      <c r="AC146" s="85">
        <v>150</v>
      </c>
      <c r="AD146" s="90"/>
      <c r="AE146" s="85"/>
      <c r="AF146" s="85">
        <v>150</v>
      </c>
      <c r="AG146" s="85">
        <v>128</v>
      </c>
      <c r="AH146" s="85">
        <v>114</v>
      </c>
      <c r="AI146" s="85"/>
      <c r="AJ146" s="85">
        <v>113</v>
      </c>
      <c r="AK146" s="85"/>
      <c r="AL146" s="85">
        <v>113</v>
      </c>
      <c r="AM146" s="85">
        <v>125</v>
      </c>
      <c r="AN146" s="270">
        <v>92</v>
      </c>
      <c r="AO146" s="85"/>
      <c r="AP146" s="85"/>
      <c r="AQ146" s="85"/>
      <c r="AR146" s="60"/>
      <c r="AS146" s="60"/>
    </row>
    <row r="147" spans="1:45" s="2" customFormat="1" ht="34.5" customHeight="1">
      <c r="A147" s="132" t="s">
        <v>211</v>
      </c>
      <c r="B147" s="132" t="s">
        <v>92</v>
      </c>
      <c r="C147" s="133">
        <f t="shared" si="33"/>
        <v>14</v>
      </c>
      <c r="D147" s="133">
        <f>COUNTIF(Q147:AP147,"150")</f>
        <v>2</v>
      </c>
      <c r="E147" s="133">
        <f>COUNTIF(Q147:AP147,"&lt;150")</f>
        <v>12</v>
      </c>
      <c r="F147" s="133">
        <f t="shared" si="34"/>
        <v>-10</v>
      </c>
      <c r="G147" s="134">
        <f t="shared" si="35"/>
        <v>14.285714285714285</v>
      </c>
      <c r="H147" s="218">
        <v>75</v>
      </c>
      <c r="I147" s="218">
        <v>65</v>
      </c>
      <c r="J147" s="218">
        <v>50</v>
      </c>
      <c r="K147" s="135">
        <v>55</v>
      </c>
      <c r="L147" s="135">
        <v>60</v>
      </c>
      <c r="M147" s="135">
        <v>60</v>
      </c>
      <c r="N147" s="174">
        <f t="shared" si="27"/>
        <v>5</v>
      </c>
      <c r="O147" s="174">
        <v>60</v>
      </c>
      <c r="P147" s="174">
        <v>60</v>
      </c>
      <c r="Q147" s="85">
        <v>106</v>
      </c>
      <c r="R147" s="85">
        <v>146</v>
      </c>
      <c r="S147" s="85">
        <v>150</v>
      </c>
      <c r="T147" s="85">
        <v>150</v>
      </c>
      <c r="U147" s="85"/>
      <c r="V147" s="85">
        <v>143</v>
      </c>
      <c r="W147" s="85"/>
      <c r="X147" s="85"/>
      <c r="Y147" s="85"/>
      <c r="Z147" s="85"/>
      <c r="AA147" s="85"/>
      <c r="AB147" s="85"/>
      <c r="AC147" s="85"/>
      <c r="AD147" s="90"/>
      <c r="AE147" s="85">
        <v>111</v>
      </c>
      <c r="AF147" s="85">
        <v>111</v>
      </c>
      <c r="AG147" s="85">
        <v>123</v>
      </c>
      <c r="AH147" s="85">
        <v>122</v>
      </c>
      <c r="AI147" s="85">
        <v>112</v>
      </c>
      <c r="AJ147" s="85">
        <v>119</v>
      </c>
      <c r="AK147" s="85">
        <v>142</v>
      </c>
      <c r="AL147" s="85">
        <v>147</v>
      </c>
      <c r="AM147" s="85"/>
      <c r="AN147" s="270">
        <v>113</v>
      </c>
      <c r="AO147" s="85"/>
      <c r="AP147" s="85"/>
      <c r="AQ147" s="90"/>
      <c r="AR147" s="60"/>
      <c r="AS147" s="60"/>
    </row>
    <row r="148" spans="1:45" s="230" customFormat="1" ht="34.5" customHeight="1" hidden="1">
      <c r="A148" s="170" t="s">
        <v>94</v>
      </c>
      <c r="B148" s="170" t="s">
        <v>92</v>
      </c>
      <c r="C148" s="226">
        <f t="shared" si="33"/>
        <v>0</v>
      </c>
      <c r="D148" s="171">
        <f t="shared" si="28"/>
        <v>0</v>
      </c>
      <c r="E148" s="171">
        <f t="shared" si="29"/>
        <v>0</v>
      </c>
      <c r="F148" s="171">
        <f t="shared" si="34"/>
        <v>0</v>
      </c>
      <c r="G148" s="227" t="e">
        <f t="shared" si="35"/>
        <v>#DIV/0!</v>
      </c>
      <c r="H148" s="228">
        <v>30</v>
      </c>
      <c r="I148" s="220">
        <v>20</v>
      </c>
      <c r="J148" s="220">
        <v>20</v>
      </c>
      <c r="K148" s="229">
        <v>20</v>
      </c>
      <c r="L148" s="229">
        <v>20</v>
      </c>
      <c r="M148" s="229"/>
      <c r="N148" s="174">
        <f>K148-L148</f>
        <v>0</v>
      </c>
      <c r="O148" s="174"/>
      <c r="P148" s="174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90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269"/>
      <c r="AO148" s="175"/>
      <c r="AP148" s="175"/>
      <c r="AQ148" s="175"/>
      <c r="AR148" s="176"/>
      <c r="AS148" s="176"/>
    </row>
    <row r="149" spans="1:45" s="177" customFormat="1" ht="34.5" customHeight="1" hidden="1">
      <c r="A149" s="170" t="s">
        <v>102</v>
      </c>
      <c r="B149" s="170" t="s">
        <v>92</v>
      </c>
      <c r="C149" s="171">
        <f t="shared" si="33"/>
        <v>0</v>
      </c>
      <c r="D149" s="171">
        <f t="shared" si="28"/>
        <v>0</v>
      </c>
      <c r="E149" s="171">
        <f t="shared" si="29"/>
        <v>0</v>
      </c>
      <c r="F149" s="171">
        <f t="shared" si="34"/>
        <v>0</v>
      </c>
      <c r="G149" s="172" t="e">
        <f t="shared" si="35"/>
        <v>#DIV/0!</v>
      </c>
      <c r="H149" s="220">
        <v>30</v>
      </c>
      <c r="I149" s="220">
        <v>25</v>
      </c>
      <c r="J149" s="220">
        <v>25</v>
      </c>
      <c r="K149" s="173">
        <v>25</v>
      </c>
      <c r="L149" s="173">
        <v>25</v>
      </c>
      <c r="M149" s="173"/>
      <c r="N149" s="174">
        <f>K149-L149</f>
        <v>0</v>
      </c>
      <c r="O149" s="174"/>
      <c r="P149" s="174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90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269"/>
      <c r="AO149" s="175"/>
      <c r="AP149" s="175"/>
      <c r="AQ149" s="175"/>
      <c r="AR149" s="176"/>
      <c r="AS149" s="176"/>
    </row>
    <row r="150" ht="45">
      <c r="A150" s="34"/>
    </row>
    <row r="151" ht="45">
      <c r="A151" s="34"/>
    </row>
    <row r="152" ht="45">
      <c r="A152" s="34"/>
    </row>
    <row r="153" spans="1:45" s="33" customFormat="1" ht="45">
      <c r="A153" s="61"/>
      <c r="B153" s="61"/>
      <c r="C153" s="136"/>
      <c r="D153" s="136"/>
      <c r="E153" s="136"/>
      <c r="F153" s="133"/>
      <c r="G153" s="137"/>
      <c r="H153" s="222"/>
      <c r="I153" s="137"/>
      <c r="J153" s="138"/>
      <c r="K153" s="138"/>
      <c r="L153" s="138"/>
      <c r="M153" s="138"/>
      <c r="N153" s="140"/>
      <c r="O153" s="140"/>
      <c r="P153" s="140"/>
      <c r="Q153" s="85"/>
      <c r="R153" s="85"/>
      <c r="S153" s="85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276"/>
      <c r="AO153" s="90"/>
      <c r="AP153" s="90"/>
      <c r="AQ153" s="90"/>
      <c r="AR153" s="61"/>
      <c r="AS153" s="61"/>
    </row>
    <row r="154" spans="1:45" s="33" customFormat="1" ht="45">
      <c r="A154" s="61"/>
      <c r="B154" s="61"/>
      <c r="C154" s="136"/>
      <c r="D154" s="136"/>
      <c r="E154" s="136"/>
      <c r="F154" s="133"/>
      <c r="G154" s="137"/>
      <c r="H154" s="222"/>
      <c r="I154" s="137"/>
      <c r="J154" s="138"/>
      <c r="K154" s="138"/>
      <c r="L154" s="138"/>
      <c r="M154" s="138"/>
      <c r="N154" s="140"/>
      <c r="O154" s="140"/>
      <c r="P154" s="140"/>
      <c r="Q154" s="85"/>
      <c r="R154" s="85"/>
      <c r="S154" s="85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276"/>
      <c r="AO154" s="90"/>
      <c r="AP154" s="90"/>
      <c r="AQ154" s="90"/>
      <c r="AR154" s="61"/>
      <c r="AS154" s="61"/>
    </row>
    <row r="155" spans="1:45" s="33" customFormat="1" ht="45">
      <c r="A155" s="61"/>
      <c r="B155" s="61"/>
      <c r="C155" s="136"/>
      <c r="D155" s="136"/>
      <c r="E155" s="136"/>
      <c r="F155" s="133"/>
      <c r="G155" s="137"/>
      <c r="H155" s="222"/>
      <c r="I155" s="137"/>
      <c r="J155" s="138"/>
      <c r="K155" s="138"/>
      <c r="L155" s="138"/>
      <c r="M155" s="138"/>
      <c r="N155" s="140"/>
      <c r="O155" s="140"/>
      <c r="P155" s="140"/>
      <c r="Q155" s="85"/>
      <c r="R155" s="85"/>
      <c r="S155" s="85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276"/>
      <c r="AO155" s="90"/>
      <c r="AP155" s="90"/>
      <c r="AQ155" s="90"/>
      <c r="AR155" s="61"/>
      <c r="AS155" s="61"/>
    </row>
    <row r="156" spans="1:45" s="33" customFormat="1" ht="45">
      <c r="A156" s="61"/>
      <c r="B156" s="61"/>
      <c r="C156" s="136"/>
      <c r="D156" s="136"/>
      <c r="E156" s="136"/>
      <c r="F156" s="133"/>
      <c r="G156" s="137"/>
      <c r="H156" s="222"/>
      <c r="I156" s="137"/>
      <c r="J156" s="138"/>
      <c r="K156" s="138"/>
      <c r="L156" s="138"/>
      <c r="M156" s="138"/>
      <c r="N156" s="140"/>
      <c r="O156" s="140"/>
      <c r="P156" s="140"/>
      <c r="Q156" s="85"/>
      <c r="R156" s="85"/>
      <c r="S156" s="85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276"/>
      <c r="AO156" s="90"/>
      <c r="AP156" s="90"/>
      <c r="AQ156" s="90"/>
      <c r="AR156" s="61"/>
      <c r="AS156" s="61"/>
    </row>
    <row r="157" spans="1:45" s="33" customFormat="1" ht="45">
      <c r="A157" s="62"/>
      <c r="B157" s="62"/>
      <c r="C157" s="78"/>
      <c r="D157" s="136"/>
      <c r="E157" s="136"/>
      <c r="F157" s="133"/>
      <c r="G157" s="139"/>
      <c r="H157" s="224"/>
      <c r="I157" s="139"/>
      <c r="J157" s="138"/>
      <c r="K157" s="138"/>
      <c r="L157" s="138"/>
      <c r="M157" s="138"/>
      <c r="N157" s="140"/>
      <c r="O157" s="140"/>
      <c r="P157" s="140"/>
      <c r="Q157" s="85"/>
      <c r="R157" s="85"/>
      <c r="S157" s="85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276"/>
      <c r="AO157" s="90"/>
      <c r="AP157" s="90"/>
      <c r="AQ157" s="90"/>
      <c r="AR157" s="2"/>
      <c r="AS157" s="62"/>
    </row>
    <row r="158" spans="1:45" s="33" customFormat="1" ht="45">
      <c r="A158" s="62"/>
      <c r="B158" s="62"/>
      <c r="C158" s="78"/>
      <c r="D158" s="136"/>
      <c r="E158" s="136"/>
      <c r="F158" s="133"/>
      <c r="G158" s="137"/>
      <c r="H158" s="222"/>
      <c r="I158" s="137"/>
      <c r="J158" s="138"/>
      <c r="K158" s="138"/>
      <c r="L158" s="138"/>
      <c r="M158" s="138"/>
      <c r="N158" s="140"/>
      <c r="O158" s="140"/>
      <c r="P158" s="140"/>
      <c r="Q158" s="85"/>
      <c r="R158" s="85"/>
      <c r="S158" s="85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276"/>
      <c r="AO158" s="90"/>
      <c r="AP158" s="90"/>
      <c r="AQ158" s="90"/>
      <c r="AR158" s="2"/>
      <c r="AS158" s="62"/>
    </row>
    <row r="159" spans="1:45" s="33" customFormat="1" ht="45">
      <c r="A159" s="62"/>
      <c r="B159" s="62"/>
      <c r="C159" s="78"/>
      <c r="D159" s="136"/>
      <c r="E159" s="136"/>
      <c r="F159" s="133"/>
      <c r="G159" s="137"/>
      <c r="H159" s="222"/>
      <c r="I159" s="137"/>
      <c r="J159" s="138"/>
      <c r="K159" s="138"/>
      <c r="L159" s="138"/>
      <c r="M159" s="138"/>
      <c r="N159" s="140"/>
      <c r="O159" s="140"/>
      <c r="P159" s="140"/>
      <c r="Q159" s="85"/>
      <c r="R159" s="85"/>
      <c r="S159" s="85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276"/>
      <c r="AO159" s="90"/>
      <c r="AP159" s="90"/>
      <c r="AQ159" s="90"/>
      <c r="AR159" s="2"/>
      <c r="AS159" s="62"/>
    </row>
    <row r="160" spans="1:45" s="33" customFormat="1" ht="45">
      <c r="A160" s="62"/>
      <c r="B160" s="62"/>
      <c r="C160" s="136"/>
      <c r="D160" s="136"/>
      <c r="E160" s="136"/>
      <c r="F160" s="133"/>
      <c r="G160" s="137"/>
      <c r="H160" s="222"/>
      <c r="I160" s="137"/>
      <c r="J160" s="138"/>
      <c r="K160" s="138"/>
      <c r="L160" s="138"/>
      <c r="M160" s="138"/>
      <c r="N160" s="140"/>
      <c r="O160" s="140"/>
      <c r="P160" s="140"/>
      <c r="Q160" s="85"/>
      <c r="R160" s="85"/>
      <c r="S160" s="85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276"/>
      <c r="AO160" s="90"/>
      <c r="AP160" s="90"/>
      <c r="AQ160" s="90"/>
      <c r="AR160" s="2"/>
      <c r="AS160" s="62"/>
    </row>
    <row r="161" spans="1:45" s="33" customFormat="1" ht="45">
      <c r="A161" s="62"/>
      <c r="B161" s="62"/>
      <c r="C161" s="78"/>
      <c r="D161" s="136"/>
      <c r="E161" s="136"/>
      <c r="F161" s="133"/>
      <c r="G161" s="137"/>
      <c r="H161" s="222"/>
      <c r="I161" s="137"/>
      <c r="J161" s="138"/>
      <c r="K161" s="138"/>
      <c r="L161" s="138"/>
      <c r="M161" s="138"/>
      <c r="N161" s="140"/>
      <c r="O161" s="140"/>
      <c r="P161" s="140"/>
      <c r="Q161" s="85"/>
      <c r="R161" s="85"/>
      <c r="S161" s="85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276"/>
      <c r="AO161" s="90"/>
      <c r="AP161" s="90"/>
      <c r="AQ161" s="90"/>
      <c r="AR161" s="2"/>
      <c r="AS161" s="62"/>
    </row>
    <row r="162" spans="1:45" s="33" customFormat="1" ht="45">
      <c r="A162" s="62"/>
      <c r="B162" s="62"/>
      <c r="C162" s="78"/>
      <c r="D162" s="136"/>
      <c r="E162" s="136"/>
      <c r="F162" s="133"/>
      <c r="G162" s="137"/>
      <c r="H162" s="222"/>
      <c r="I162" s="137"/>
      <c r="J162" s="138"/>
      <c r="K162" s="138"/>
      <c r="L162" s="138"/>
      <c r="M162" s="138"/>
      <c r="N162" s="140"/>
      <c r="O162" s="140"/>
      <c r="P162" s="140"/>
      <c r="Q162" s="85"/>
      <c r="R162" s="85"/>
      <c r="S162" s="85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276"/>
      <c r="AO162" s="90"/>
      <c r="AP162" s="90"/>
      <c r="AQ162" s="90"/>
      <c r="AR162" s="2"/>
      <c r="AS162" s="62"/>
    </row>
    <row r="163" spans="1:45" s="33" customFormat="1" ht="45">
      <c r="A163" s="62"/>
      <c r="B163" s="62"/>
      <c r="C163" s="78"/>
      <c r="D163" s="136"/>
      <c r="E163" s="136"/>
      <c r="F163" s="133"/>
      <c r="G163" s="137"/>
      <c r="H163" s="222"/>
      <c r="I163" s="137"/>
      <c r="J163" s="138"/>
      <c r="K163" s="138"/>
      <c r="L163" s="138"/>
      <c r="M163" s="138"/>
      <c r="N163" s="140"/>
      <c r="O163" s="140"/>
      <c r="P163" s="140"/>
      <c r="Q163" s="85"/>
      <c r="R163" s="85"/>
      <c r="S163" s="85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276"/>
      <c r="AO163" s="90"/>
      <c r="AP163" s="90"/>
      <c r="AQ163" s="90"/>
      <c r="AR163" s="2"/>
      <c r="AS163" s="62"/>
    </row>
    <row r="164" spans="1:45" s="33" customFormat="1" ht="45">
      <c r="A164" s="62"/>
      <c r="B164" s="62"/>
      <c r="C164" s="78"/>
      <c r="D164" s="136"/>
      <c r="E164" s="136"/>
      <c r="F164" s="133"/>
      <c r="G164" s="137"/>
      <c r="H164" s="222"/>
      <c r="I164" s="137"/>
      <c r="J164" s="138"/>
      <c r="K164" s="138"/>
      <c r="L164" s="138"/>
      <c r="M164" s="138"/>
      <c r="N164" s="140"/>
      <c r="O164" s="140"/>
      <c r="P164" s="140"/>
      <c r="Q164" s="85"/>
      <c r="R164" s="85"/>
      <c r="S164" s="85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276"/>
      <c r="AO164" s="90"/>
      <c r="AP164" s="90"/>
      <c r="AQ164" s="90"/>
      <c r="AR164" s="2"/>
      <c r="AS164" s="62"/>
    </row>
    <row r="165" spans="1:45" s="33" customFormat="1" ht="45">
      <c r="A165" s="62"/>
      <c r="B165" s="62"/>
      <c r="C165" s="78"/>
      <c r="D165" s="136"/>
      <c r="E165" s="136"/>
      <c r="F165" s="133"/>
      <c r="G165" s="137"/>
      <c r="H165" s="222"/>
      <c r="I165" s="137"/>
      <c r="J165" s="138"/>
      <c r="K165" s="138"/>
      <c r="L165" s="138"/>
      <c r="M165" s="138"/>
      <c r="N165" s="140"/>
      <c r="O165" s="140"/>
      <c r="P165" s="140"/>
      <c r="Q165" s="85"/>
      <c r="R165" s="85"/>
      <c r="S165" s="85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276"/>
      <c r="AO165" s="90"/>
      <c r="AP165" s="90"/>
      <c r="AQ165" s="90"/>
      <c r="AR165" s="2"/>
      <c r="AS165" s="62"/>
    </row>
    <row r="166" spans="1:45" s="33" customFormat="1" ht="45">
      <c r="A166" s="62"/>
      <c r="B166" s="62"/>
      <c r="C166" s="78"/>
      <c r="D166" s="136"/>
      <c r="E166" s="136"/>
      <c r="F166" s="133"/>
      <c r="G166" s="137"/>
      <c r="H166" s="222"/>
      <c r="I166" s="137"/>
      <c r="J166" s="138"/>
      <c r="K166" s="138"/>
      <c r="L166" s="138"/>
      <c r="M166" s="138"/>
      <c r="N166" s="140"/>
      <c r="O166" s="140"/>
      <c r="P166" s="140"/>
      <c r="Q166" s="85"/>
      <c r="R166" s="85"/>
      <c r="S166" s="85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276"/>
      <c r="AO166" s="90"/>
      <c r="AP166" s="90"/>
      <c r="AQ166" s="90"/>
      <c r="AR166" s="2"/>
      <c r="AS166" s="62"/>
    </row>
    <row r="167" spans="1:45" s="33" customFormat="1" ht="45">
      <c r="A167" s="62"/>
      <c r="B167" s="62"/>
      <c r="C167" s="78"/>
      <c r="D167" s="136"/>
      <c r="E167" s="136"/>
      <c r="F167" s="133"/>
      <c r="G167" s="137"/>
      <c r="H167" s="222"/>
      <c r="I167" s="137"/>
      <c r="J167" s="138"/>
      <c r="K167" s="138"/>
      <c r="L167" s="138"/>
      <c r="M167" s="138"/>
      <c r="N167" s="140"/>
      <c r="O167" s="140"/>
      <c r="P167" s="140"/>
      <c r="Q167" s="85"/>
      <c r="R167" s="85"/>
      <c r="S167" s="85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276"/>
      <c r="AO167" s="90"/>
      <c r="AP167" s="90"/>
      <c r="AQ167" s="90"/>
      <c r="AR167" s="2"/>
      <c r="AS167" s="62"/>
    </row>
    <row r="168" spans="1:45" s="33" customFormat="1" ht="45">
      <c r="A168" s="62"/>
      <c r="B168" s="62"/>
      <c r="C168" s="78"/>
      <c r="D168" s="136"/>
      <c r="E168" s="136"/>
      <c r="F168" s="133"/>
      <c r="G168" s="137"/>
      <c r="H168" s="222"/>
      <c r="I168" s="137"/>
      <c r="J168" s="138"/>
      <c r="K168" s="138"/>
      <c r="L168" s="138"/>
      <c r="M168" s="138"/>
      <c r="N168" s="140"/>
      <c r="O168" s="140"/>
      <c r="P168" s="140"/>
      <c r="Q168" s="85"/>
      <c r="R168" s="85"/>
      <c r="S168" s="85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276"/>
      <c r="AO168" s="90"/>
      <c r="AP168" s="90"/>
      <c r="AQ168" s="90"/>
      <c r="AR168" s="2"/>
      <c r="AS168" s="62"/>
    </row>
    <row r="169" spans="1:45" s="33" customFormat="1" ht="45">
      <c r="A169" s="62"/>
      <c r="B169" s="62"/>
      <c r="C169" s="78"/>
      <c r="D169" s="136"/>
      <c r="E169" s="136"/>
      <c r="F169" s="133"/>
      <c r="G169" s="137"/>
      <c r="H169" s="222"/>
      <c r="I169" s="137"/>
      <c r="J169" s="138"/>
      <c r="K169" s="138"/>
      <c r="L169" s="138"/>
      <c r="M169" s="138"/>
      <c r="N169" s="140"/>
      <c r="O169" s="140"/>
      <c r="P169" s="140"/>
      <c r="Q169" s="85"/>
      <c r="R169" s="85"/>
      <c r="S169" s="85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276"/>
      <c r="AO169" s="90"/>
      <c r="AP169" s="90"/>
      <c r="AQ169" s="90"/>
      <c r="AR169" s="2"/>
      <c r="AS169" s="62"/>
    </row>
    <row r="170" spans="1:45" s="33" customFormat="1" ht="45">
      <c r="A170" s="62"/>
      <c r="B170" s="62"/>
      <c r="C170" s="78"/>
      <c r="D170" s="136"/>
      <c r="E170" s="136"/>
      <c r="F170" s="133"/>
      <c r="G170" s="137"/>
      <c r="H170" s="222"/>
      <c r="I170" s="137"/>
      <c r="J170" s="138"/>
      <c r="K170" s="138"/>
      <c r="L170" s="138"/>
      <c r="M170" s="138"/>
      <c r="N170" s="140"/>
      <c r="O170" s="140"/>
      <c r="P170" s="140"/>
      <c r="Q170" s="85"/>
      <c r="R170" s="85"/>
      <c r="S170" s="85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276"/>
      <c r="AO170" s="90"/>
      <c r="AP170" s="90"/>
      <c r="AQ170" s="90"/>
      <c r="AR170" s="2"/>
      <c r="AS170" s="62"/>
    </row>
    <row r="171" spans="1:9" ht="45">
      <c r="A171" s="62"/>
      <c r="B171" s="62"/>
      <c r="G171" s="144"/>
      <c r="H171" s="225"/>
      <c r="I171" s="144"/>
    </row>
    <row r="172" spans="1:9" ht="45">
      <c r="A172" s="62"/>
      <c r="B172" s="62"/>
      <c r="G172" s="144"/>
      <c r="H172" s="225"/>
      <c r="I172" s="144"/>
    </row>
    <row r="173" spans="1:2" ht="45">
      <c r="A173" s="62"/>
      <c r="B173" s="62"/>
    </row>
    <row r="174" spans="1:2" ht="45">
      <c r="A174" s="62"/>
      <c r="B174" s="62"/>
    </row>
    <row r="175" spans="1:2" ht="45">
      <c r="A175" s="62"/>
      <c r="B175" s="62"/>
    </row>
    <row r="176" spans="1:2" ht="45">
      <c r="A176" s="62"/>
      <c r="B176" s="62"/>
    </row>
    <row r="177" spans="1:2" ht="45">
      <c r="A177" s="62"/>
      <c r="B177" s="62"/>
    </row>
    <row r="178" spans="1:2" ht="45">
      <c r="A178" s="62"/>
      <c r="B178" s="62"/>
    </row>
    <row r="179" spans="1:2" ht="45">
      <c r="A179" s="62"/>
      <c r="B179" s="62"/>
    </row>
    <row r="180" spans="1:2" ht="45">
      <c r="A180" s="62"/>
      <c r="B180" s="62"/>
    </row>
    <row r="181" spans="1:2" ht="45">
      <c r="A181" s="2"/>
      <c r="B181" s="62"/>
    </row>
    <row r="182" spans="1:2" ht="45">
      <c r="A182" s="2"/>
      <c r="B182" s="62"/>
    </row>
    <row r="183" spans="1:2" ht="45">
      <c r="A183" s="2"/>
      <c r="B183" s="62"/>
    </row>
    <row r="184" spans="1:2" ht="45">
      <c r="A184" s="2"/>
      <c r="B184" s="62"/>
    </row>
    <row r="185" spans="1:2" ht="45">
      <c r="A185" s="2"/>
      <c r="B185" s="62"/>
    </row>
    <row r="186" spans="1:2" ht="45">
      <c r="A186" s="2"/>
      <c r="B186" s="62"/>
    </row>
    <row r="187" spans="1:2" ht="45">
      <c r="A187" s="2"/>
      <c r="B187" s="62"/>
    </row>
    <row r="188" spans="1:2" ht="45">
      <c r="A188" s="2"/>
      <c r="B188" s="62"/>
    </row>
    <row r="189" spans="1:2" ht="45">
      <c r="A189" s="2"/>
      <c r="B189" s="62"/>
    </row>
    <row r="190" spans="1:2" ht="45">
      <c r="A190" s="2"/>
      <c r="B190" s="62"/>
    </row>
    <row r="191" spans="1:2" ht="45">
      <c r="A191" s="2"/>
      <c r="B191" s="62"/>
    </row>
    <row r="192" spans="1:2" ht="45">
      <c r="A192" s="2"/>
      <c r="B192" s="62"/>
    </row>
    <row r="193" spans="1:2" ht="45">
      <c r="A193" s="2"/>
      <c r="B193" s="62"/>
    </row>
    <row r="194" spans="1:2" ht="45">
      <c r="A194" s="2"/>
      <c r="B194" s="62"/>
    </row>
    <row r="195" spans="1:2" ht="45">
      <c r="A195" s="2"/>
      <c r="B195" s="62"/>
    </row>
    <row r="196" spans="1:2" ht="45">
      <c r="A196" s="2"/>
      <c r="B196" s="62"/>
    </row>
    <row r="197" spans="1:2" ht="45">
      <c r="A197" s="2"/>
      <c r="B197" s="62"/>
    </row>
    <row r="198" spans="1:2" ht="45">
      <c r="A198" s="2"/>
      <c r="B198" s="62"/>
    </row>
    <row r="199" spans="1:2" ht="45">
      <c r="A199" s="2"/>
      <c r="B199" s="62"/>
    </row>
    <row r="200" spans="1:2" ht="45">
      <c r="A200" s="2"/>
      <c r="B200" s="62"/>
    </row>
    <row r="201" spans="1:2" ht="45">
      <c r="A201" s="2"/>
      <c r="B201" s="62"/>
    </row>
  </sheetData>
  <sheetProtection/>
  <mergeCells count="1">
    <mergeCell ref="A4:E4"/>
  </mergeCells>
  <conditionalFormatting sqref="F153:F65536 A9 E1:Q2 A2 C2:D2 A1:D1 F3:F9 A6:A7 F11:F149">
    <cfRule type="cellIs" priority="1" dxfId="2" operator="between" stopIfTrue="1">
      <formula>0</formula>
      <formula>40</formula>
    </cfRule>
    <cfRule type="cellIs" priority="2" dxfId="3" operator="between" stopIfTrue="1">
      <formula>-1</formula>
      <formula>-30</formula>
    </cfRule>
  </conditionalFormatting>
  <conditionalFormatting sqref="H149 I148:I149 H146:I147 J146:P149 H12:P145">
    <cfRule type="cellIs" priority="3" dxfId="2" operator="between" stopIfTrue="1">
      <formula>0</formula>
      <formula>90</formula>
    </cfRule>
    <cfRule type="cellIs" priority="4" dxfId="3" operator="between" stopIfTrue="1">
      <formula>-1</formula>
      <formula>-90</formula>
    </cfRule>
  </conditionalFormatting>
  <conditionalFormatting sqref="AQ149:AS149 AQ148 Q148:AP149 Q12:AS147">
    <cfRule type="cellIs" priority="5" dxfId="4" operator="equal" stopIfTrue="1">
      <formula>150</formula>
    </cfRule>
    <cfRule type="cellIs" priority="6" dxfId="5" operator="between" stopIfTrue="1">
      <formula>1</formula>
      <formula>149</formula>
    </cfRule>
  </conditionalFormatting>
  <printOptions/>
  <pageMargins left="0.7480314960629921" right="0.7480314960629921" top="0.7874015748031497" bottom="0.7874015748031497" header="0.5118110236220472" footer="0.5118110236220472"/>
  <pageSetup fitToHeight="2" horizontalDpi="300" verticalDpi="300" orientation="portrait" scale="34" r:id="rId1"/>
  <rowBreaks count="1" manualBreakCount="1">
    <brk id="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Watergate</cp:lastModifiedBy>
  <cp:lastPrinted>2018-04-14T14:12:58Z</cp:lastPrinted>
  <dcterms:created xsi:type="dcterms:W3CDTF">2007-05-22T10:28:23Z</dcterms:created>
  <dcterms:modified xsi:type="dcterms:W3CDTF">2020-03-21T21:38:06Z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