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55" tabRatio="726" activeTab="2"/>
  </bookViews>
  <sheets>
    <sheet name="fixtures" sheetId="1" r:id="rId1"/>
    <sheet name="league table" sheetId="2" r:id="rId2"/>
    <sheet name="individual results" sheetId="3" r:id="rId3"/>
    <sheet name="team results" sheetId="4" r:id="rId4"/>
    <sheet name="results grid" sheetId="5" r:id="rId5"/>
    <sheet name="final positions 2002-09" sheetId="6" r:id="rId6"/>
  </sheets>
  <definedNames>
    <definedName name="_xlnm.Print_Area" localSheetId="0">'fixtures'!$1:$192</definedName>
    <definedName name="_xlnm.Print_Area" localSheetId="1">'league table'!$A$1:$G$38</definedName>
  </definedNames>
  <calcPr fullCalcOnLoad="1"/>
</workbook>
</file>

<file path=xl/comments1.xml><?xml version="1.0" encoding="utf-8"?>
<comments xmlns="http://schemas.openxmlformats.org/spreadsheetml/2006/main">
  <authors>
    <author>Click</author>
  </authors>
  <commentList>
    <comment ref="I89" authorId="0">
      <text>
        <r>
          <rPr>
            <b/>
            <sz val="8"/>
            <rFont val="Tahoma"/>
            <family val="0"/>
          </rPr>
          <t xml:space="preserve">PLAYER MISSING  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0"/>
          </rPr>
          <t>PLAYER SHORT</t>
        </r>
        <r>
          <rPr>
            <sz val="8"/>
            <rFont val="Tahoma"/>
            <family val="0"/>
          </rPr>
          <t xml:space="preserve">
</t>
        </r>
      </text>
    </comment>
    <comment ref="D41" authorId="0">
      <text>
        <r>
          <rPr>
            <b/>
            <sz val="8"/>
            <rFont val="Tahoma"/>
            <family val="0"/>
          </rPr>
          <t>PLAYER SHORT</t>
        </r>
        <r>
          <rPr>
            <sz val="8"/>
            <rFont val="Tahoma"/>
            <family val="0"/>
          </rPr>
          <t xml:space="preserve">
</t>
        </r>
      </text>
    </comment>
    <comment ref="D54" authorId="0">
      <text>
        <r>
          <rPr>
            <b/>
            <sz val="8"/>
            <rFont val="Tahoma"/>
            <family val="0"/>
          </rPr>
          <t>PLAYER SHORT</t>
        </r>
        <r>
          <rPr>
            <sz val="8"/>
            <rFont val="Tahoma"/>
            <family val="0"/>
          </rPr>
          <t xml:space="preserve">
</t>
        </r>
      </text>
    </comment>
    <comment ref="I57" authorId="0">
      <text>
        <r>
          <rPr>
            <b/>
            <sz val="8"/>
            <rFont val="Tahoma"/>
            <family val="0"/>
          </rPr>
          <t>PLAYER SHORT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Click</author>
  </authors>
  <commentList>
    <comment ref="AC61" authorId="0">
      <text>
        <r>
          <rPr>
            <b/>
            <sz val="8"/>
            <rFont val="Tahoma"/>
            <family val="0"/>
          </rPr>
          <t xml:space="preserve">belgons to 03 Feb - played twice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<sst xmlns="http://schemas.openxmlformats.org/spreadsheetml/2006/main" count="1056" uniqueCount="262">
  <si>
    <t>Birstwith 'B'</t>
  </si>
  <si>
    <t>Pateley Social</t>
  </si>
  <si>
    <t>Darley</t>
  </si>
  <si>
    <t>Middlesmoor</t>
  </si>
  <si>
    <t>Birstwith 'A'</t>
  </si>
  <si>
    <t>Lofthouse</t>
  </si>
  <si>
    <t>Hookstone</t>
  </si>
  <si>
    <t>Ripley 'A'</t>
  </si>
  <si>
    <t>Ripley 'D'</t>
  </si>
  <si>
    <t>Ripley 'C'</t>
  </si>
  <si>
    <t>Ripley 'B'</t>
  </si>
  <si>
    <t xml:space="preserve">Highest Break: </t>
  </si>
  <si>
    <t>Team</t>
  </si>
  <si>
    <t>Pl'd</t>
  </si>
  <si>
    <t>W</t>
  </si>
  <si>
    <t>L</t>
  </si>
  <si>
    <t>Pts</t>
  </si>
  <si>
    <t>Kirkby Malzeard*</t>
  </si>
  <si>
    <t>Birstwith 'B'*</t>
  </si>
  <si>
    <t>Hookstone*</t>
  </si>
  <si>
    <t>Darley*</t>
  </si>
  <si>
    <t>Birstwith 'A'*</t>
  </si>
  <si>
    <t>Ripley 'A'*</t>
  </si>
  <si>
    <t>Pateley Social*</t>
  </si>
  <si>
    <t>Middlesmoor*</t>
  </si>
  <si>
    <t>Ripley 'D'*</t>
  </si>
  <si>
    <t>Ripley 'C'*</t>
  </si>
  <si>
    <t>Ripley 'B'*</t>
  </si>
  <si>
    <t>Lofthouse*</t>
  </si>
  <si>
    <t>DATE</t>
  </si>
  <si>
    <t>Week No.</t>
  </si>
  <si>
    <t>Total points</t>
  </si>
  <si>
    <t>W3</t>
  </si>
  <si>
    <t>W5</t>
  </si>
  <si>
    <t>W4</t>
  </si>
  <si>
    <t>WIN TOTAL</t>
  </si>
  <si>
    <t>L2</t>
  </si>
  <si>
    <t>L1</t>
  </si>
  <si>
    <t>L0</t>
  </si>
  <si>
    <t>LOSE TOTAL</t>
  </si>
  <si>
    <t>BILLIARDS WEEKLY RESULTS BY TEAM</t>
  </si>
  <si>
    <t>Hamspthwaite</t>
  </si>
  <si>
    <t>http://www.nidderdale.fslife.co.uk/index.html</t>
  </si>
  <si>
    <t>Home Page Link:</t>
  </si>
  <si>
    <t>Hampsthwaite 'A'</t>
  </si>
  <si>
    <t>Hampsthwaite 'B'</t>
  </si>
  <si>
    <t>Hampsthwaite'B'</t>
  </si>
  <si>
    <t>TOTAL GAMES</t>
  </si>
  <si>
    <t xml:space="preserve">Click on the tabs at the bottom of the </t>
  </si>
  <si>
    <t xml:space="preserve">Matches in grey postponed or result missing </t>
  </si>
  <si>
    <t>Pos.</t>
  </si>
  <si>
    <t>HOME</t>
  </si>
  <si>
    <t>TTL</t>
  </si>
  <si>
    <t>PTS</t>
  </si>
  <si>
    <t>Kirkby Malzeard 'A'</t>
  </si>
  <si>
    <t>K. Malzeard 'A'</t>
  </si>
  <si>
    <t>K. Malzeard 'B'</t>
  </si>
  <si>
    <t>Birstwith</t>
  </si>
  <si>
    <t xml:space="preserve">Birstwith </t>
  </si>
  <si>
    <t>Kirkby Malzeard 'B'</t>
  </si>
  <si>
    <r>
      <t>Birstwith</t>
    </r>
    <r>
      <rPr>
        <b/>
        <sz val="10"/>
        <color indexed="22"/>
        <rFont val="Verdana"/>
        <family val="2"/>
      </rPr>
      <t xml:space="preserve"> </t>
    </r>
  </si>
  <si>
    <t>workbook to access League Table etc.</t>
  </si>
  <si>
    <t>Last Season's Position in grey</t>
  </si>
  <si>
    <t>workbook to access League results etc.</t>
  </si>
  <si>
    <t xml:space="preserve">THE INITIAL ADJUSTMENT HAS BEEN MADE SIMPLY BY TAKING THE DIFFERENCE BETWEEN GAMES </t>
  </si>
  <si>
    <t>WON &amp; LOST &amp; ALTERING THE HANDICAP ON A 1:1 BASIS -IE. A PLAYER WINNING 6 MORE GAMES THAN THEY</t>
  </si>
  <si>
    <t>LOST HAS THEIR HANDICAP REDUCED BY 6 POINTS WITH THE FIGURE THEN ROUNDED UP/DOWN</t>
  </si>
  <si>
    <t>TO THE NEAREST 5</t>
  </si>
  <si>
    <t>A FURTHER 5 POINTS HAS THEN BEEN ADDED TO EVERYONE'S HANDICAP IN AN EFFORT</t>
  </si>
  <si>
    <t xml:space="preserve">TO SLIGHTLY REDUCE THE DURATION OF MATCHES AT ONE TABLE VENUES BUT </t>
  </si>
  <si>
    <t xml:space="preserve">WITHOUT ADVERSELY DISTORTING THE HANDICAP SYSTEM. </t>
  </si>
  <si>
    <t>WHO WILL BE PLAYING OFF +65 WON A LOW PERCENTAGE OF THEIR MATCHES LAST SEASON</t>
  </si>
  <si>
    <t>FOR COMPARISON COLUMN 'C' SHOWS THE HANDICAPS IF THE EXTRA 5 POINTS WERE NOT ADDED</t>
  </si>
  <si>
    <t>IF THAT IS THE PREFERED OPTION</t>
  </si>
  <si>
    <t>Played</t>
  </si>
  <si>
    <t>Won</t>
  </si>
  <si>
    <t>Lost</t>
  </si>
  <si>
    <t>Capstick E</t>
  </si>
  <si>
    <t>Harrison M</t>
  </si>
  <si>
    <t>Portwood K</t>
  </si>
  <si>
    <t>Worsnop M</t>
  </si>
  <si>
    <t>Brockhill D</t>
  </si>
  <si>
    <t>Furness S</t>
  </si>
  <si>
    <t>Marriner T</t>
  </si>
  <si>
    <t>Metcalfe C</t>
  </si>
  <si>
    <t>Pullan A</t>
  </si>
  <si>
    <t>Argent J</t>
  </si>
  <si>
    <t>Bell A</t>
  </si>
  <si>
    <t>Binns A</t>
  </si>
  <si>
    <t>Brennand M</t>
  </si>
  <si>
    <t>Collett G</t>
  </si>
  <si>
    <t>Cowan D</t>
  </si>
  <si>
    <t>Cowan J</t>
  </si>
  <si>
    <t>Hargreaves D</t>
  </si>
  <si>
    <t>Mckenzie-Shore P</t>
  </si>
  <si>
    <t>Alsop A</t>
  </si>
  <si>
    <t>Brown A</t>
  </si>
  <si>
    <t>Houseman A</t>
  </si>
  <si>
    <t>Houseman E</t>
  </si>
  <si>
    <t>Houseman F</t>
  </si>
  <si>
    <t>Johnstone P</t>
  </si>
  <si>
    <t>Woodcock R</t>
  </si>
  <si>
    <t>Blackburn G</t>
  </si>
  <si>
    <t>Bowen T</t>
  </si>
  <si>
    <t>Tattersall M</t>
  </si>
  <si>
    <t>Wardman J</t>
  </si>
  <si>
    <t>Wells S</t>
  </si>
  <si>
    <t>Biddulph A.</t>
  </si>
  <si>
    <t>Corfield I.</t>
  </si>
  <si>
    <t>Hill B.</t>
  </si>
  <si>
    <t>Holgate M.</t>
  </si>
  <si>
    <t>Walker B.</t>
  </si>
  <si>
    <t>Wensley B.</t>
  </si>
  <si>
    <t>Binns B</t>
  </si>
  <si>
    <t>Cameron J</t>
  </si>
  <si>
    <t>Cottrell N</t>
  </si>
  <si>
    <t>Firth B</t>
  </si>
  <si>
    <t>Raynerd B</t>
  </si>
  <si>
    <t>Shuttlesworth R</t>
  </si>
  <si>
    <t>Downey P</t>
  </si>
  <si>
    <t>Downey R</t>
  </si>
  <si>
    <t>Glencorse W</t>
  </si>
  <si>
    <t>Harrison B</t>
  </si>
  <si>
    <t>Thomas J</t>
  </si>
  <si>
    <t>Chadwick P</t>
  </si>
  <si>
    <t>Chandler L</t>
  </si>
  <si>
    <t>Leggett J</t>
  </si>
  <si>
    <t>Richmond J</t>
  </si>
  <si>
    <t>Atkinson J Jn</t>
  </si>
  <si>
    <t>Ripley A</t>
  </si>
  <si>
    <t>Atkinson J Sn</t>
  </si>
  <si>
    <t>Diss J</t>
  </si>
  <si>
    <t>Frankland M</t>
  </si>
  <si>
    <t>Bowes D</t>
  </si>
  <si>
    <t>Ripley B</t>
  </si>
  <si>
    <t>Davies M</t>
  </si>
  <si>
    <t>Simpson J</t>
  </si>
  <si>
    <t>Bellerby P</t>
  </si>
  <si>
    <t>Ripley C</t>
  </si>
  <si>
    <t>Herrington A</t>
  </si>
  <si>
    <t>Morrell I</t>
  </si>
  <si>
    <t>Morris B</t>
  </si>
  <si>
    <t>Nelson B</t>
  </si>
  <si>
    <t xml:space="preserve">Swales J </t>
  </si>
  <si>
    <t>Agars K</t>
  </si>
  <si>
    <t>Ripley D</t>
  </si>
  <si>
    <t xml:space="preserve">Baul P </t>
  </si>
  <si>
    <t>Hunt D</t>
  </si>
  <si>
    <t>Hymas M</t>
  </si>
  <si>
    <t>Voakes I</t>
  </si>
  <si>
    <t>-</t>
  </si>
  <si>
    <t>Kettlesing</t>
  </si>
  <si>
    <t>Markington</t>
  </si>
  <si>
    <t>Kirkby Malzeard</t>
  </si>
  <si>
    <t>Pateley Liberals / Social</t>
  </si>
  <si>
    <t>Ripon City 'A'</t>
  </si>
  <si>
    <t>Hampsthwaite</t>
  </si>
  <si>
    <t>Darley 'A'</t>
  </si>
  <si>
    <t>Darley 'B'</t>
  </si>
  <si>
    <t>Pateley Cons</t>
  </si>
  <si>
    <t>Masham Cons</t>
  </si>
  <si>
    <t>HALF</t>
  </si>
  <si>
    <t xml:space="preserve">WAY </t>
  </si>
  <si>
    <t>Kippax S.</t>
  </si>
  <si>
    <t xml:space="preserve">Cope J </t>
  </si>
  <si>
    <t>% WON</t>
  </si>
  <si>
    <t>NEW PLAYERS SHOULD PLAY OFF +40 UNLESS OTHERWISE AGREED</t>
  </si>
  <si>
    <t>Ryder C.</t>
  </si>
  <si>
    <t>THIS MAY BE REVIEWED AT HALF-WAY STAGE</t>
  </si>
  <si>
    <t>Turton P</t>
  </si>
  <si>
    <t>AVGE</t>
  </si>
  <si>
    <t>Bramley P</t>
  </si>
  <si>
    <t>Spence K</t>
  </si>
  <si>
    <t>Coughlan D</t>
  </si>
  <si>
    <t>AWAY</t>
  </si>
  <si>
    <t>Kirkby Malz. A</t>
  </si>
  <si>
    <t>Kirkby Malz. B</t>
  </si>
  <si>
    <t>Player</t>
  </si>
  <si>
    <t>Benson M</t>
  </si>
  <si>
    <t>Diff</t>
  </si>
  <si>
    <t>No. of Championship Wins 1952-2009</t>
  </si>
  <si>
    <t>Markington &amp; District Billiard League Fixtures 2009-10</t>
  </si>
  <si>
    <t>Wed. 10 February 2010 - Individual Knock-out Second round.</t>
  </si>
  <si>
    <t>Wed. 31 March 2010 - Individual Quarter Final/Semi-Final</t>
  </si>
  <si>
    <t>Wed. 7 April 2010 - Individual Knock-out Final - Ripley Star Club</t>
  </si>
  <si>
    <t>Tue. 11 May 2010 - AGM &amp; Presentations - Ripley Star Club</t>
  </si>
  <si>
    <t>Wed. 2 September 2009</t>
  </si>
  <si>
    <t>Wed. 9 September</t>
  </si>
  <si>
    <t>Wed. 16 September</t>
  </si>
  <si>
    <t>Wed. 23 September</t>
  </si>
  <si>
    <t>Wed. 7 October</t>
  </si>
  <si>
    <t>Wed. 14 October</t>
  </si>
  <si>
    <t>Wed. 21 October</t>
  </si>
  <si>
    <t>Wed. 28 October</t>
  </si>
  <si>
    <t>Wed. 4 November</t>
  </si>
  <si>
    <t>Wed. 11 November</t>
  </si>
  <si>
    <t>Wed. 18 November</t>
  </si>
  <si>
    <t>Wed. 25 November</t>
  </si>
  <si>
    <t>Wed. 2 December</t>
  </si>
  <si>
    <t>Wed. 16 December</t>
  </si>
  <si>
    <t>Wed. 6 January 2010</t>
  </si>
  <si>
    <t>Wed. 13 January</t>
  </si>
  <si>
    <t>Wed. 20 January</t>
  </si>
  <si>
    <t>Wed. 27 January</t>
  </si>
  <si>
    <t>Wed. 3 February</t>
  </si>
  <si>
    <t>Wed. 17 February</t>
  </si>
  <si>
    <t>Wed. 24 February</t>
  </si>
  <si>
    <t>Wed. 3 March</t>
  </si>
  <si>
    <t>Wed. 10 March</t>
  </si>
  <si>
    <t>Wed. 17 March</t>
  </si>
  <si>
    <t>Wed. 24 March</t>
  </si>
  <si>
    <t>Markington &amp; District Billiard League 2009-10</t>
  </si>
  <si>
    <t>Handicaps 2009-10</t>
  </si>
  <si>
    <t>Wed. 30 September</t>
  </si>
  <si>
    <t>Wed. 9 December 2009 - Individual Knock-out First round.</t>
  </si>
  <si>
    <t xml:space="preserve">09-10 Hcp </t>
  </si>
  <si>
    <t>P. Chadwick 45</t>
  </si>
  <si>
    <t>Dobson N</t>
  </si>
  <si>
    <t>Challis B</t>
  </si>
  <si>
    <t>Challis E</t>
  </si>
  <si>
    <t>Fish C</t>
  </si>
  <si>
    <t>Scott T</t>
  </si>
  <si>
    <t>2009-10 BILLIARD INDIVIDUAL RESULTS</t>
  </si>
  <si>
    <t>A. Brown 56</t>
  </si>
  <si>
    <t>T. Marriner 40</t>
  </si>
  <si>
    <t>Slater J</t>
  </si>
  <si>
    <t>Walden I</t>
  </si>
  <si>
    <t>GREY BACKGROUND DENOTES NEW PLAYER</t>
  </si>
  <si>
    <t>P. Downey 34</t>
  </si>
  <si>
    <t>Thompson D</t>
  </si>
  <si>
    <t>Final League Positions 2002-2009</t>
  </si>
  <si>
    <t>Buggy T</t>
  </si>
  <si>
    <t>Grange A</t>
  </si>
  <si>
    <t xml:space="preserve"> </t>
  </si>
  <si>
    <t>L. Chandler 37</t>
  </si>
  <si>
    <t>L. Chandler 40</t>
  </si>
  <si>
    <t>P. Chadwick 38</t>
  </si>
  <si>
    <t>Bussey E</t>
  </si>
  <si>
    <t>P. Downey 38</t>
  </si>
  <si>
    <t>Smith M</t>
  </si>
  <si>
    <t>J. Atkinson Jnr 38</t>
  </si>
  <si>
    <t>P. Chadwick 35</t>
  </si>
  <si>
    <t>All the 2009-10 Match Results</t>
  </si>
  <si>
    <t>P. Downey 40</t>
  </si>
  <si>
    <t>M. Tattersall 43</t>
  </si>
  <si>
    <t>L. Chandler 52</t>
  </si>
  <si>
    <t>G. Collett 30</t>
  </si>
  <si>
    <t>Pateley Social / Hamp A</t>
  </si>
  <si>
    <t>J. Cowan 35</t>
  </si>
  <si>
    <t>League Table as at 28-03-10</t>
  </si>
  <si>
    <t>10-11 works out</t>
  </si>
  <si>
    <t xml:space="preserve">THE UPPER LIMIT REMAINS AT +70 </t>
  </si>
  <si>
    <t>Ripley B/C/D</t>
  </si>
  <si>
    <t>Hampsthwaite 'A/B'</t>
  </si>
  <si>
    <t>Ripley B/D</t>
  </si>
  <si>
    <t>Ripley A/C</t>
  </si>
  <si>
    <t>Atkinson J JN</t>
  </si>
  <si>
    <t>Ripley A/B</t>
  </si>
  <si>
    <t>Ripley A/D</t>
  </si>
  <si>
    <t>Kirkby Malzeard 'A/B'</t>
  </si>
  <si>
    <t>Ripley B/C</t>
  </si>
  <si>
    <t>10-11 Actual
(Provisional)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</si>
</sst>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</numFmts>
  <fonts count="5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9"/>
      <name val="Arial"/>
      <family val="0"/>
    </font>
    <font>
      <b/>
      <sz val="12"/>
      <name val="Verdana"/>
      <family val="2"/>
    </font>
    <font>
      <b/>
      <sz val="14"/>
      <name val="Verdana"/>
      <family val="2"/>
    </font>
    <font>
      <b/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b/>
      <u val="single"/>
      <sz val="12"/>
      <color indexed="9"/>
      <name val="Arial"/>
      <family val="0"/>
    </font>
    <font>
      <sz val="14"/>
      <name val="Verdana"/>
      <family val="2"/>
    </font>
    <font>
      <u val="single"/>
      <sz val="10"/>
      <color indexed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3.5"/>
      <name val="Verdana"/>
      <family val="2"/>
    </font>
    <font>
      <b/>
      <sz val="10"/>
      <color indexed="23"/>
      <name val="Verdana"/>
      <family val="2"/>
    </font>
    <font>
      <sz val="10"/>
      <color indexed="23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b/>
      <sz val="13.5"/>
      <color indexed="23"/>
      <name val="Verdana"/>
      <family val="2"/>
    </font>
    <font>
      <sz val="12"/>
      <color indexed="13"/>
      <name val="Verdana"/>
      <family val="2"/>
    </font>
    <font>
      <sz val="14"/>
      <color indexed="23"/>
      <name val="Verdana"/>
      <family val="2"/>
    </font>
    <font>
      <b/>
      <sz val="16"/>
      <name val="Verdana"/>
      <family val="2"/>
    </font>
    <font>
      <b/>
      <sz val="13.5"/>
      <name val="Verdana"/>
      <family val="2"/>
    </font>
    <font>
      <b/>
      <sz val="14"/>
      <color indexed="17"/>
      <name val="Verdana"/>
      <family val="2"/>
    </font>
    <font>
      <sz val="14"/>
      <name val="Arial"/>
      <family val="0"/>
    </font>
    <font>
      <b/>
      <sz val="14"/>
      <color indexed="10"/>
      <name val="Verdana"/>
      <family val="2"/>
    </font>
    <font>
      <sz val="12"/>
      <name val="Arial"/>
      <family val="2"/>
    </font>
    <font>
      <sz val="16"/>
      <name val="Arial"/>
      <family val="0"/>
    </font>
    <font>
      <b/>
      <u val="single"/>
      <sz val="14"/>
      <color indexed="12"/>
      <name val="Arial"/>
      <family val="2"/>
    </font>
    <font>
      <b/>
      <u val="single"/>
      <sz val="9"/>
      <name val="Verdana"/>
      <family val="2"/>
    </font>
    <font>
      <b/>
      <sz val="10"/>
      <color indexed="17"/>
      <name val="Verdana"/>
      <family val="2"/>
    </font>
    <font>
      <b/>
      <sz val="12"/>
      <color indexed="23"/>
      <name val="Arial"/>
      <family val="2"/>
    </font>
    <font>
      <b/>
      <sz val="14"/>
      <name val="Arial"/>
      <family val="2"/>
    </font>
    <font>
      <b/>
      <u val="single"/>
      <sz val="12"/>
      <color indexed="23"/>
      <name val="Arial"/>
      <family val="2"/>
    </font>
    <font>
      <b/>
      <u val="single"/>
      <sz val="14"/>
      <name val="Arial"/>
      <family val="2"/>
    </font>
    <font>
      <b/>
      <sz val="9"/>
      <name val="Verdana"/>
      <family val="2"/>
    </font>
    <font>
      <b/>
      <sz val="10"/>
      <color indexed="22"/>
      <name val="Verdana"/>
      <family val="2"/>
    </font>
    <font>
      <b/>
      <u val="single"/>
      <sz val="13.5"/>
      <color indexed="63"/>
      <name val="Verdana"/>
      <family val="2"/>
    </font>
    <font>
      <b/>
      <sz val="10"/>
      <color indexed="63"/>
      <name val="Verdana"/>
      <family val="2"/>
    </font>
    <font>
      <b/>
      <u val="single"/>
      <sz val="10"/>
      <color indexed="22"/>
      <name val="Verdana"/>
      <family val="2"/>
    </font>
    <font>
      <b/>
      <sz val="16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name val="Verdana"/>
      <family val="2"/>
    </font>
    <font>
      <b/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17"/>
      <name val="Arial"/>
      <family val="2"/>
    </font>
    <font>
      <sz val="14"/>
      <color indexed="22"/>
      <name val="Verdana"/>
      <family val="2"/>
    </font>
    <font>
      <b/>
      <sz val="10"/>
      <color indexed="10"/>
      <name val="Arial"/>
      <family val="0"/>
    </font>
    <font>
      <b/>
      <sz val="14"/>
      <color indexed="22"/>
      <name val="Verdana"/>
      <family val="2"/>
    </font>
    <font>
      <b/>
      <sz val="14"/>
      <color indexed="53"/>
      <name val="Verdana"/>
      <family val="2"/>
    </font>
    <font>
      <b/>
      <sz val="11"/>
      <color indexed="17"/>
      <name val="Arial"/>
      <family val="2"/>
    </font>
    <font>
      <sz val="18"/>
      <name val="Arial"/>
      <family val="2"/>
    </font>
    <font>
      <sz val="18"/>
      <name val="Verdan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24"/>
      </right>
      <top style="thin">
        <color indexed="8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8"/>
      </top>
      <bottom style="thin">
        <color indexed="24"/>
      </bottom>
    </border>
    <border>
      <left style="thin">
        <color indexed="24"/>
      </left>
      <right style="thin">
        <color indexed="8"/>
      </right>
      <top style="thin">
        <color indexed="8"/>
      </top>
      <bottom style="thin">
        <color indexed="24"/>
      </bottom>
    </border>
    <border>
      <left style="thin">
        <color indexed="8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8"/>
      </right>
      <top style="thin">
        <color indexed="24"/>
      </top>
      <bottom style="thin">
        <color indexed="24"/>
      </bottom>
    </border>
    <border>
      <left style="thin">
        <color indexed="8"/>
      </left>
      <right style="thin">
        <color indexed="24"/>
      </right>
      <top style="thin">
        <color indexed="24"/>
      </top>
      <bottom style="thin">
        <color indexed="8"/>
      </bottom>
    </border>
    <border>
      <left style="thin">
        <color indexed="24"/>
      </left>
      <right style="thin">
        <color indexed="8"/>
      </right>
      <top style="thin">
        <color indexed="24"/>
      </top>
      <bottom style="thin">
        <color indexed="8"/>
      </bottom>
    </border>
    <border>
      <left style="thin">
        <color indexed="24"/>
      </left>
      <right>
        <color indexed="63"/>
      </right>
      <top style="thin">
        <color indexed="8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2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textRotation="45"/>
    </xf>
    <xf numFmtId="0" fontId="4" fillId="0" borderId="0" xfId="0" applyFont="1" applyFill="1" applyBorder="1" applyAlignment="1">
      <alignment textRotation="45"/>
    </xf>
    <xf numFmtId="15" fontId="11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textRotation="90"/>
    </xf>
    <xf numFmtId="0" fontId="2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textRotation="45"/>
    </xf>
    <xf numFmtId="0" fontId="4" fillId="0" borderId="1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45"/>
    </xf>
    <xf numFmtId="0" fontId="5" fillId="3" borderId="2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5" fillId="3" borderId="3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/>
    </xf>
    <xf numFmtId="0" fontId="21" fillId="0" borderId="1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1" fillId="2" borderId="1" xfId="0" applyFont="1" applyFill="1" applyBorder="1" applyAlignment="1">
      <alignment horizontal="center"/>
    </xf>
    <xf numFmtId="0" fontId="28" fillId="0" borderId="0" xfId="2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5" fontId="11" fillId="0" borderId="4" xfId="0" applyNumberFormat="1" applyFont="1" applyFill="1" applyBorder="1" applyAlignment="1">
      <alignment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16" fontId="5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16" fontId="39" fillId="0" borderId="0" xfId="0" applyNumberFormat="1" applyFont="1" applyFill="1" applyBorder="1" applyAlignment="1">
      <alignment horizontal="center" wrapText="1"/>
    </xf>
    <xf numFmtId="0" fontId="0" fillId="3" borderId="13" xfId="0" applyFill="1" applyBorder="1" applyAlignment="1">
      <alignment horizontal="left" wrapText="1"/>
    </xf>
    <xf numFmtId="0" fontId="1" fillId="3" borderId="14" xfId="0" applyFont="1" applyFill="1" applyBorder="1" applyAlignment="1">
      <alignment horizontal="center" wrapText="1"/>
    </xf>
    <xf numFmtId="0" fontId="0" fillId="3" borderId="15" xfId="0" applyFill="1" applyBorder="1" applyAlignment="1">
      <alignment horizontal="right" wrapText="1"/>
    </xf>
    <xf numFmtId="0" fontId="0" fillId="3" borderId="16" xfId="0" applyFill="1" applyBorder="1" applyAlignment="1">
      <alignment horizontal="left" wrapText="1"/>
    </xf>
    <xf numFmtId="0" fontId="0" fillId="3" borderId="17" xfId="0" applyFill="1" applyBorder="1" applyAlignment="1">
      <alignment horizontal="right" wrapText="1"/>
    </xf>
    <xf numFmtId="0" fontId="0" fillId="3" borderId="18" xfId="0" applyFill="1" applyBorder="1" applyAlignment="1">
      <alignment horizontal="left" wrapText="1"/>
    </xf>
    <xf numFmtId="0" fontId="0" fillId="3" borderId="19" xfId="0" applyFill="1" applyBorder="1" applyAlignment="1">
      <alignment horizontal="right" wrapText="1"/>
    </xf>
    <xf numFmtId="0" fontId="16" fillId="3" borderId="1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1" fillId="3" borderId="0" xfId="0" applyFont="1" applyFill="1" applyBorder="1" applyAlignment="1">
      <alignment horizontal="center"/>
    </xf>
    <xf numFmtId="0" fontId="0" fillId="3" borderId="20" xfId="0" applyFill="1" applyBorder="1" applyAlignment="1">
      <alignment horizontal="right" wrapText="1"/>
    </xf>
    <xf numFmtId="0" fontId="0" fillId="3" borderId="21" xfId="0" applyFill="1" applyBorder="1" applyAlignment="1">
      <alignment horizontal="right" wrapText="1"/>
    </xf>
    <xf numFmtId="0" fontId="0" fillId="3" borderId="22" xfId="0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textRotation="90"/>
    </xf>
    <xf numFmtId="15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45"/>
    </xf>
    <xf numFmtId="0" fontId="1" fillId="0" borderId="0" xfId="0" applyFont="1" applyFill="1" applyBorder="1" applyAlignment="1">
      <alignment textRotation="45"/>
    </xf>
    <xf numFmtId="0" fontId="11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24" fillId="3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5" fillId="3" borderId="12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0" fontId="4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1" fontId="40" fillId="0" borderId="0" xfId="0" applyNumberFormat="1" applyFont="1" applyFill="1" applyBorder="1" applyAlignment="1">
      <alignment horizontal="left"/>
    </xf>
    <xf numFmtId="1" fontId="35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41" fillId="0" borderId="0" xfId="0" applyNumberFormat="1" applyFont="1" applyAlignment="1">
      <alignment horizontal="center"/>
    </xf>
    <xf numFmtId="1" fontId="42" fillId="0" borderId="0" xfId="0" applyNumberFormat="1" applyFont="1" applyBorder="1" applyAlignment="1">
      <alignment horizontal="center"/>
    </xf>
    <xf numFmtId="1" fontId="42" fillId="0" borderId="0" xfId="0" applyNumberFormat="1" applyFont="1" applyAlignment="1">
      <alignment horizontal="center"/>
    </xf>
    <xf numFmtId="1" fontId="42" fillId="0" borderId="23" xfId="0" applyNumberFormat="1" applyFont="1" applyBorder="1" applyAlignment="1">
      <alignment horizontal="center"/>
    </xf>
    <xf numFmtId="1" fontId="42" fillId="3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32" fillId="0" borderId="23" xfId="0" applyNumberFormat="1" applyFont="1" applyBorder="1" applyAlignment="1">
      <alignment/>
    </xf>
    <xf numFmtId="16" fontId="1" fillId="0" borderId="23" xfId="0" applyNumberFormat="1" applyFont="1" applyBorder="1" applyAlignment="1">
      <alignment horizontal="center" textRotation="90"/>
    </xf>
    <xf numFmtId="16" fontId="1" fillId="0" borderId="25" xfId="0" applyNumberFormat="1" applyFont="1" applyBorder="1" applyAlignment="1">
      <alignment horizontal="center" textRotation="90"/>
    </xf>
    <xf numFmtId="0" fontId="1" fillId="0" borderId="2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2" fillId="6" borderId="0" xfId="0" applyFont="1" applyFill="1" applyBorder="1" applyAlignment="1">
      <alignment horizontal="center" wrapText="1"/>
    </xf>
    <xf numFmtId="0" fontId="11" fillId="6" borderId="0" xfId="0" applyFont="1" applyFill="1" applyBorder="1" applyAlignment="1">
      <alignment horizontal="right" wrapText="1"/>
    </xf>
    <xf numFmtId="0" fontId="16" fillId="6" borderId="0" xfId="0" applyFont="1" applyFill="1" applyBorder="1" applyAlignment="1">
      <alignment horizontal="left" wrapText="1"/>
    </xf>
    <xf numFmtId="0" fontId="5" fillId="7" borderId="0" xfId="0" applyFont="1" applyFill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1" fontId="31" fillId="0" borderId="0" xfId="0" applyNumberFormat="1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1" fontId="33" fillId="0" borderId="0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0" fillId="3" borderId="27" xfId="0" applyFill="1" applyBorder="1" applyAlignment="1">
      <alignment horizontal="left" wrapText="1"/>
    </xf>
    <xf numFmtId="0" fontId="0" fillId="3" borderId="28" xfId="0" applyFill="1" applyBorder="1" applyAlignment="1">
      <alignment horizontal="right" wrapText="1"/>
    </xf>
    <xf numFmtId="167" fontId="32" fillId="0" borderId="23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32" fillId="3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20" xfId="0" applyFill="1" applyBorder="1" applyAlignment="1">
      <alignment horizontal="left" wrapText="1"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67" fontId="49" fillId="0" borderId="23" xfId="0" applyNumberFormat="1" applyFont="1" applyFill="1" applyBorder="1" applyAlignment="1">
      <alignment horizontal="center" wrapText="1"/>
    </xf>
    <xf numFmtId="0" fontId="42" fillId="2" borderId="0" xfId="0" applyFont="1" applyFill="1" applyBorder="1" applyAlignment="1">
      <alignment/>
    </xf>
    <xf numFmtId="1" fontId="9" fillId="2" borderId="0" xfId="0" applyNumberFormat="1" applyFont="1" applyFill="1" applyBorder="1" applyAlignment="1">
      <alignment/>
    </xf>
    <xf numFmtId="0" fontId="50" fillId="2" borderId="26" xfId="0" applyFont="1" applyFill="1" applyBorder="1" applyAlignment="1">
      <alignment/>
    </xf>
    <xf numFmtId="1" fontId="50" fillId="2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0" fontId="9" fillId="0" borderId="26" xfId="0" applyFont="1" applyBorder="1" applyAlignment="1">
      <alignment/>
    </xf>
    <xf numFmtId="0" fontId="5" fillId="5" borderId="12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3" borderId="0" xfId="0" applyFont="1" applyFill="1" applyBorder="1" applyAlignment="1">
      <alignment horizontal="center"/>
    </xf>
    <xf numFmtId="1" fontId="52" fillId="2" borderId="0" xfId="0" applyNumberFormat="1" applyFont="1" applyFill="1" applyBorder="1" applyAlignment="1">
      <alignment/>
    </xf>
    <xf numFmtId="1" fontId="53" fillId="2" borderId="0" xfId="0" applyNumberFormat="1" applyFont="1" applyFill="1" applyBorder="1" applyAlignment="1">
      <alignment/>
    </xf>
    <xf numFmtId="167" fontId="54" fillId="0" borderId="23" xfId="0" applyNumberFormat="1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3" borderId="29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6" fillId="3" borderId="0" xfId="0" applyFont="1" applyFill="1" applyBorder="1" applyAlignment="1">
      <alignment horizontal="center"/>
    </xf>
    <xf numFmtId="0" fontId="5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3" borderId="30" xfId="0" applyFont="1" applyFill="1" applyBorder="1" applyAlignment="1">
      <alignment horizontal="center" wrapText="1"/>
    </xf>
    <xf numFmtId="0" fontId="12" fillId="3" borderId="31" xfId="0" applyFont="1" applyFill="1" applyBorder="1" applyAlignment="1">
      <alignment horizontal="center" wrapText="1"/>
    </xf>
    <xf numFmtId="0" fontId="12" fillId="3" borderId="32" xfId="0" applyFont="1" applyFill="1" applyBorder="1" applyAlignment="1">
      <alignment horizontal="center" wrapText="1"/>
    </xf>
    <xf numFmtId="0" fontId="12" fillId="3" borderId="33" xfId="0" applyFont="1" applyFill="1" applyBorder="1" applyAlignment="1">
      <alignment horizontal="center" wrapText="1"/>
    </xf>
    <xf numFmtId="0" fontId="12" fillId="3" borderId="34" xfId="0" applyFont="1" applyFill="1" applyBorder="1" applyAlignment="1">
      <alignment horizontal="center" wrapText="1"/>
    </xf>
    <xf numFmtId="0" fontId="12" fillId="3" borderId="35" xfId="0" applyFont="1" applyFill="1" applyBorder="1" applyAlignment="1">
      <alignment horizontal="center" wrapText="1"/>
    </xf>
    <xf numFmtId="0" fontId="16" fillId="3" borderId="36" xfId="0" applyFont="1" applyFill="1" applyBorder="1" applyAlignment="1">
      <alignment horizontal="left" wrapText="1"/>
    </xf>
    <xf numFmtId="0" fontId="16" fillId="3" borderId="37" xfId="0" applyFont="1" applyFill="1" applyBorder="1" applyAlignment="1">
      <alignment horizontal="left" wrapText="1"/>
    </xf>
    <xf numFmtId="0" fontId="16" fillId="3" borderId="38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left" wrapText="1"/>
    </xf>
    <xf numFmtId="0" fontId="28" fillId="0" borderId="0" xfId="20" applyFont="1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21" fillId="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28" fillId="0" borderId="0" xfId="2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0" borderId="23" xfId="0" applyFont="1" applyFill="1" applyBorder="1" applyAlignment="1">
      <alignment/>
    </xf>
    <xf numFmtId="0" fontId="5" fillId="0" borderId="39" xfId="0" applyFont="1" applyFill="1" applyBorder="1" applyAlignment="1">
      <alignment horizontal="center" textRotation="90" wrapText="1"/>
    </xf>
    <xf numFmtId="0" fontId="26" fillId="0" borderId="40" xfId="0" applyFont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rgb="FFFF0000"/>
      </font>
      <fill>
        <patternFill patternType="none">
          <bgColor indexed="65"/>
        </patternFill>
      </fill>
      <border/>
    </dxf>
    <dxf>
      <font>
        <color rgb="FF008000"/>
      </font>
      <fill>
        <patternFill patternType="none">
          <bgColor indexed="65"/>
        </patternFill>
      </fill>
      <border/>
    </dxf>
    <dxf>
      <font>
        <color rgb="FF008000"/>
      </font>
      <border/>
    </dxf>
    <dxf>
      <font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57150</xdr:rowOff>
    </xdr:from>
    <xdr:to>
      <xdr:col>6</xdr:col>
      <xdr:colOff>723900</xdr:colOff>
      <xdr:row>29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0" y="7686675"/>
          <a:ext cx="50387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Verdana"/>
              <a:ea typeface="Verdana"/>
              <a:cs typeface="Verdana"/>
            </a:rPr>
            <a:t>MISSING RESULTS / POSTPONED MATCHES:
</a:t>
          </a:r>
          <a:r>
            <a:rPr lang="en-US" cap="none" sz="9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900" b="1" i="0" u="sng" baseline="0"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900" b="1" i="0" u="sng" baseline="0"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idderdale.fslife.co.uk/index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idderdale.fslife.co.uk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2"/>
  <sheetViews>
    <sheetView showGridLines="0" view="pageBreakPreview" zoomScale="70" zoomScaleNormal="85" zoomScaleSheetLayoutView="70" workbookViewId="0" topLeftCell="A79">
      <selection activeCell="E98" sqref="E98"/>
    </sheetView>
  </sheetViews>
  <sheetFormatPr defaultColWidth="9.140625" defaultRowHeight="19.5" customHeight="1" zeroHeight="1"/>
  <cols>
    <col min="1" max="1" width="15.7109375" style="9" customWidth="1"/>
    <col min="2" max="3" width="5.7109375" style="9" customWidth="1"/>
    <col min="4" max="4" width="15.7109375" style="9" customWidth="1"/>
    <col min="5" max="5" width="9.00390625" style="9" customWidth="1"/>
    <col min="6" max="6" width="15.7109375" style="9" customWidth="1"/>
    <col min="7" max="8" width="5.7109375" style="9" customWidth="1"/>
    <col min="9" max="9" width="15.7109375" style="9" customWidth="1"/>
    <col min="10" max="10" width="15.8515625" style="9" hidden="1" customWidth="1"/>
    <col min="11" max="11" width="9.140625" style="16" hidden="1" customWidth="1"/>
    <col min="12" max="12" width="12.140625" style="16" hidden="1" customWidth="1"/>
    <col min="13" max="14" width="12.00390625" style="16" hidden="1" customWidth="1"/>
    <col min="15" max="15" width="9.140625" style="16" hidden="1" customWidth="1"/>
    <col min="16" max="16" width="11.140625" style="16" hidden="1" customWidth="1"/>
    <col min="17" max="25" width="9.140625" style="16" hidden="1" customWidth="1"/>
    <col min="26" max="28" width="7.140625" style="9" hidden="1" customWidth="1"/>
    <col min="29" max="29" width="18.421875" style="2" hidden="1" customWidth="1"/>
    <col min="30" max="30" width="8.28125" style="9" hidden="1" customWidth="1"/>
    <col min="31" max="31" width="8.28125" style="2" hidden="1" customWidth="1"/>
    <col min="32" max="32" width="8.28125" style="9" hidden="1" customWidth="1"/>
    <col min="33" max="33" width="7.8515625" style="2" hidden="1" customWidth="1"/>
    <col min="34" max="34" width="9.140625" style="7" hidden="1" customWidth="1"/>
    <col min="35" max="35" width="9.140625" style="2" hidden="1" customWidth="1"/>
    <col min="36" max="16384" width="9.140625" style="9" hidden="1" customWidth="1"/>
  </cols>
  <sheetData>
    <row r="1" spans="1:35" ht="19.5" customHeight="1">
      <c r="A1" s="113"/>
      <c r="B1" s="113"/>
      <c r="C1" s="113"/>
      <c r="D1" s="113"/>
      <c r="E1" s="97" t="s">
        <v>181</v>
      </c>
      <c r="F1" s="113"/>
      <c r="G1" s="113"/>
      <c r="H1" s="113"/>
      <c r="I1" s="113"/>
      <c r="AC1" s="101"/>
      <c r="AE1" s="101"/>
      <c r="AG1" s="101"/>
      <c r="AI1" s="101"/>
    </row>
    <row r="2" spans="5:35" ht="19.5" customHeight="1">
      <c r="E2" s="55"/>
      <c r="AC2" s="101"/>
      <c r="AE2" s="101"/>
      <c r="AG2" s="101"/>
      <c r="AI2" s="101"/>
    </row>
    <row r="3" spans="1:35" s="56" customFormat="1" ht="19.5" customHeight="1">
      <c r="A3" s="114"/>
      <c r="B3" s="115" t="s">
        <v>48</v>
      </c>
      <c r="C3" s="114"/>
      <c r="D3" s="113"/>
      <c r="E3" s="115"/>
      <c r="F3" s="114"/>
      <c r="G3" s="114"/>
      <c r="H3" s="114"/>
      <c r="I3" s="114"/>
      <c r="AC3" s="102"/>
      <c r="AE3" s="102"/>
      <c r="AG3" s="102"/>
      <c r="AI3" s="102"/>
    </row>
    <row r="4" spans="1:35" s="56" customFormat="1" ht="19.5" customHeight="1">
      <c r="A4" s="114"/>
      <c r="B4" s="115" t="s">
        <v>61</v>
      </c>
      <c r="C4" s="114"/>
      <c r="D4" s="113"/>
      <c r="E4" s="115"/>
      <c r="F4" s="114"/>
      <c r="G4" s="114"/>
      <c r="H4" s="114"/>
      <c r="I4" s="114"/>
      <c r="AC4" s="102"/>
      <c r="AE4" s="102"/>
      <c r="AG4" s="102"/>
      <c r="AI4" s="102"/>
    </row>
    <row r="5" spans="29:35" ht="20.25" customHeight="1">
      <c r="AC5" s="101"/>
      <c r="AE5" s="101"/>
      <c r="AG5" s="101"/>
      <c r="AI5" s="101"/>
    </row>
    <row r="6" spans="5:35" ht="19.5" customHeight="1">
      <c r="E6" s="17" t="s">
        <v>214</v>
      </c>
      <c r="AC6" s="101"/>
      <c r="AE6" s="101"/>
      <c r="AG6" s="101"/>
      <c r="AI6" s="101"/>
    </row>
    <row r="7" spans="5:35" ht="19.5" customHeight="1">
      <c r="E7" s="17" t="s">
        <v>182</v>
      </c>
      <c r="AC7" s="101"/>
      <c r="AE7" s="101"/>
      <c r="AG7" s="101"/>
      <c r="AI7" s="101"/>
    </row>
    <row r="8" spans="5:35" ht="19.5" customHeight="1">
      <c r="E8" s="17" t="s">
        <v>183</v>
      </c>
      <c r="AC8" s="101"/>
      <c r="AE8" s="101"/>
      <c r="AG8" s="101"/>
      <c r="AI8" s="101"/>
    </row>
    <row r="9" spans="5:35" ht="19.5" customHeight="1">
      <c r="E9" s="17" t="s">
        <v>184</v>
      </c>
      <c r="AC9" s="101"/>
      <c r="AE9" s="101"/>
      <c r="AG9" s="101"/>
      <c r="AI9" s="101"/>
    </row>
    <row r="10" ht="19.5" customHeight="1">
      <c r="E10" s="17" t="s">
        <v>185</v>
      </c>
    </row>
    <row r="11" spans="4:5" ht="19.5" customHeight="1">
      <c r="D11" s="42"/>
      <c r="E11" s="8"/>
    </row>
    <row r="12" spans="1:9" ht="19.5" customHeight="1">
      <c r="A12" s="34" t="s">
        <v>43</v>
      </c>
      <c r="B12" s="34"/>
      <c r="D12" s="230" t="s">
        <v>42</v>
      </c>
      <c r="E12" s="231"/>
      <c r="F12" s="231"/>
      <c r="G12" s="231"/>
      <c r="H12" s="231"/>
      <c r="I12" s="231"/>
    </row>
    <row r="13" spans="1:9" ht="19.5" customHeight="1">
      <c r="A13" s="34"/>
      <c r="B13" s="34"/>
      <c r="D13" s="63"/>
      <c r="E13" s="96"/>
      <c r="F13" s="96"/>
      <c r="G13" s="96"/>
      <c r="H13" s="96"/>
      <c r="I13" s="96"/>
    </row>
    <row r="14" spans="2:35" s="64" customFormat="1" ht="19.5" customHeight="1">
      <c r="B14" s="205" t="s">
        <v>49</v>
      </c>
      <c r="C14" s="205"/>
      <c r="D14" s="205"/>
      <c r="E14" s="205"/>
      <c r="F14" s="205"/>
      <c r="G14" s="205"/>
      <c r="H14" s="205"/>
      <c r="AC14" s="103"/>
      <c r="AE14" s="103"/>
      <c r="AG14" s="103"/>
      <c r="AI14" s="103"/>
    </row>
    <row r="15" ht="19.5" customHeight="1">
      <c r="A15" s="18"/>
    </row>
    <row r="16" spans="1:9" ht="19.5" customHeight="1">
      <c r="A16" s="228" t="s">
        <v>186</v>
      </c>
      <c r="B16" s="228"/>
      <c r="C16" s="228"/>
      <c r="D16" s="228"/>
      <c r="E16" s="11"/>
      <c r="F16" s="228" t="s">
        <v>187</v>
      </c>
      <c r="G16" s="228"/>
      <c r="H16" s="228"/>
      <c r="I16" s="228"/>
    </row>
    <row r="17" spans="1:9" ht="19.5" customHeight="1">
      <c r="A17" s="86" t="s">
        <v>2</v>
      </c>
      <c r="B17" s="87">
        <v>3</v>
      </c>
      <c r="C17" s="87">
        <v>2</v>
      </c>
      <c r="D17" s="88" t="s">
        <v>7</v>
      </c>
      <c r="E17" s="19"/>
      <c r="F17" s="86" t="s">
        <v>57</v>
      </c>
      <c r="G17" s="87">
        <v>4</v>
      </c>
      <c r="H17" s="87">
        <v>1</v>
      </c>
      <c r="I17" s="98" t="s">
        <v>3</v>
      </c>
    </row>
    <row r="18" spans="1:9" ht="19.5" customHeight="1">
      <c r="A18" s="89" t="s">
        <v>45</v>
      </c>
      <c r="B18" s="87">
        <v>3</v>
      </c>
      <c r="C18" s="87">
        <v>2</v>
      </c>
      <c r="D18" s="90" t="s">
        <v>3</v>
      </c>
      <c r="E18" s="19"/>
      <c r="F18" s="89" t="s">
        <v>2</v>
      </c>
      <c r="G18" s="87">
        <v>4</v>
      </c>
      <c r="H18" s="87">
        <v>1</v>
      </c>
      <c r="I18" s="99" t="s">
        <v>45</v>
      </c>
    </row>
    <row r="19" spans="1:9" ht="19.5" customHeight="1">
      <c r="A19" s="89" t="s">
        <v>6</v>
      </c>
      <c r="B19" s="87">
        <v>2</v>
      </c>
      <c r="C19" s="87">
        <v>3</v>
      </c>
      <c r="D19" s="90" t="s">
        <v>55</v>
      </c>
      <c r="E19" s="19"/>
      <c r="F19" s="89" t="s">
        <v>44</v>
      </c>
      <c r="G19" s="87">
        <v>2</v>
      </c>
      <c r="H19" s="87">
        <v>3</v>
      </c>
      <c r="I19" s="99" t="s">
        <v>5</v>
      </c>
    </row>
    <row r="20" spans="1:9" ht="19.5" customHeight="1">
      <c r="A20" s="89" t="s">
        <v>56</v>
      </c>
      <c r="B20" s="87">
        <v>3</v>
      </c>
      <c r="C20" s="87">
        <v>2</v>
      </c>
      <c r="D20" s="90" t="s">
        <v>44</v>
      </c>
      <c r="E20" s="19"/>
      <c r="F20" s="89" t="s">
        <v>6</v>
      </c>
      <c r="G20" s="87">
        <v>4</v>
      </c>
      <c r="H20" s="87">
        <v>1</v>
      </c>
      <c r="I20" s="99" t="s">
        <v>1</v>
      </c>
    </row>
    <row r="21" spans="1:9" ht="19.5" customHeight="1">
      <c r="A21" s="89" t="s">
        <v>5</v>
      </c>
      <c r="B21" s="87">
        <v>0</v>
      </c>
      <c r="C21" s="87">
        <v>5</v>
      </c>
      <c r="D21" s="90" t="s">
        <v>9</v>
      </c>
      <c r="E21" s="19"/>
      <c r="F21" s="89" t="s">
        <v>56</v>
      </c>
      <c r="G21" s="87">
        <v>2</v>
      </c>
      <c r="H21" s="87">
        <v>3</v>
      </c>
      <c r="I21" s="99" t="s">
        <v>55</v>
      </c>
    </row>
    <row r="22" spans="1:9" ht="19.5" customHeight="1">
      <c r="A22" s="89" t="s">
        <v>10</v>
      </c>
      <c r="B22" s="87">
        <v>5</v>
      </c>
      <c r="C22" s="87">
        <v>0</v>
      </c>
      <c r="D22" s="90" t="s">
        <v>57</v>
      </c>
      <c r="E22" s="19"/>
      <c r="F22" s="89" t="s">
        <v>7</v>
      </c>
      <c r="G22" s="87">
        <v>2</v>
      </c>
      <c r="H22" s="87">
        <v>3</v>
      </c>
      <c r="I22" s="99" t="s">
        <v>8</v>
      </c>
    </row>
    <row r="23" spans="1:9" ht="19.5" customHeight="1">
      <c r="A23" s="91" t="s">
        <v>8</v>
      </c>
      <c r="B23" s="87">
        <v>3</v>
      </c>
      <c r="C23" s="87">
        <v>2</v>
      </c>
      <c r="D23" s="92" t="s">
        <v>1</v>
      </c>
      <c r="E23" s="19"/>
      <c r="F23" s="91" t="s">
        <v>9</v>
      </c>
      <c r="G23" s="87">
        <v>2</v>
      </c>
      <c r="H23" s="87">
        <v>3</v>
      </c>
      <c r="I23" s="100" t="s">
        <v>10</v>
      </c>
    </row>
    <row r="24" spans="1:9" ht="19.5" customHeight="1">
      <c r="A24" s="93" t="s">
        <v>11</v>
      </c>
      <c r="B24" s="229" t="s">
        <v>216</v>
      </c>
      <c r="C24" s="229"/>
      <c r="D24" s="229"/>
      <c r="E24" s="20"/>
      <c r="F24" s="93" t="s">
        <v>11</v>
      </c>
      <c r="G24" s="229" t="s">
        <v>223</v>
      </c>
      <c r="H24" s="229"/>
      <c r="I24" s="229"/>
    </row>
    <row r="25" spans="1:9" ht="19.5" customHeight="1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9.5" customHeight="1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9.5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9.5" customHeight="1">
      <c r="A28" s="228" t="s">
        <v>188</v>
      </c>
      <c r="B28" s="228"/>
      <c r="C28" s="228"/>
      <c r="D28" s="228"/>
      <c r="E28" s="11"/>
      <c r="F28" s="228" t="s">
        <v>189</v>
      </c>
      <c r="G28" s="228"/>
      <c r="H28" s="228"/>
      <c r="I28" s="228"/>
    </row>
    <row r="29" spans="1:9" ht="19.5" customHeight="1">
      <c r="A29" s="86" t="s">
        <v>57</v>
      </c>
      <c r="B29" s="87">
        <v>1</v>
      </c>
      <c r="C29" s="87">
        <v>4</v>
      </c>
      <c r="D29" s="88" t="s">
        <v>2</v>
      </c>
      <c r="E29" s="19"/>
      <c r="F29" s="86" t="s">
        <v>2</v>
      </c>
      <c r="G29" s="87">
        <v>3</v>
      </c>
      <c r="H29" s="87">
        <v>2</v>
      </c>
      <c r="I29" s="98" t="s">
        <v>3</v>
      </c>
    </row>
    <row r="30" spans="1:9" ht="19.5" customHeight="1">
      <c r="A30" s="89" t="s">
        <v>44</v>
      </c>
      <c r="B30" s="87">
        <v>4</v>
      </c>
      <c r="C30" s="87">
        <v>1</v>
      </c>
      <c r="D30" s="90" t="s">
        <v>9</v>
      </c>
      <c r="E30" s="19"/>
      <c r="F30" s="89" t="s">
        <v>45</v>
      </c>
      <c r="G30" s="87">
        <v>3</v>
      </c>
      <c r="H30" s="87">
        <v>2</v>
      </c>
      <c r="I30" s="99" t="s">
        <v>56</v>
      </c>
    </row>
    <row r="31" spans="1:9" ht="19.5" customHeight="1">
      <c r="A31" s="89" t="s">
        <v>55</v>
      </c>
      <c r="B31" s="87">
        <v>3</v>
      </c>
      <c r="C31" s="87">
        <v>2</v>
      </c>
      <c r="D31" s="90" t="s">
        <v>46</v>
      </c>
      <c r="E31" s="19"/>
      <c r="F31" s="89" t="s">
        <v>55</v>
      </c>
      <c r="G31" s="87">
        <v>2</v>
      </c>
      <c r="H31" s="87">
        <v>3</v>
      </c>
      <c r="I31" s="99" t="s">
        <v>44</v>
      </c>
    </row>
    <row r="32" spans="1:9" ht="19.5" customHeight="1">
      <c r="A32" s="89" t="s">
        <v>3</v>
      </c>
      <c r="B32" s="87">
        <v>4</v>
      </c>
      <c r="C32" s="87">
        <v>1</v>
      </c>
      <c r="D32" s="90" t="s">
        <v>56</v>
      </c>
      <c r="E32" s="19"/>
      <c r="F32" s="89" t="s">
        <v>5</v>
      </c>
      <c r="G32" s="87">
        <v>1</v>
      </c>
      <c r="H32" s="87">
        <v>4</v>
      </c>
      <c r="I32" s="99" t="s">
        <v>6</v>
      </c>
    </row>
    <row r="33" spans="1:9" ht="19.5" customHeight="1">
      <c r="A33" s="89" t="s">
        <v>1</v>
      </c>
      <c r="B33" s="87">
        <v>2</v>
      </c>
      <c r="C33" s="87">
        <v>3</v>
      </c>
      <c r="D33" s="90" t="s">
        <v>7</v>
      </c>
      <c r="E33" s="19"/>
      <c r="F33" s="89" t="s">
        <v>1</v>
      </c>
      <c r="G33" s="87">
        <v>3</v>
      </c>
      <c r="H33" s="87">
        <v>2</v>
      </c>
      <c r="I33" s="99" t="s">
        <v>9</v>
      </c>
    </row>
    <row r="34" spans="1:9" ht="19.5" customHeight="1">
      <c r="A34" s="89" t="s">
        <v>10</v>
      </c>
      <c r="B34" s="87">
        <v>2</v>
      </c>
      <c r="C34" s="87">
        <v>3</v>
      </c>
      <c r="D34" s="90" t="s">
        <v>5</v>
      </c>
      <c r="E34" s="19"/>
      <c r="F34" s="89" t="s">
        <v>7</v>
      </c>
      <c r="G34" s="87">
        <v>1</v>
      </c>
      <c r="H34" s="87">
        <v>4</v>
      </c>
      <c r="I34" s="99" t="s">
        <v>57</v>
      </c>
    </row>
    <row r="35" spans="1:9" ht="19.5" customHeight="1">
      <c r="A35" s="91" t="s">
        <v>8</v>
      </c>
      <c r="B35" s="87">
        <v>4</v>
      </c>
      <c r="C35" s="87">
        <v>1</v>
      </c>
      <c r="D35" s="92" t="s">
        <v>6</v>
      </c>
      <c r="E35" s="19"/>
      <c r="F35" s="91" t="s">
        <v>8</v>
      </c>
      <c r="G35" s="87">
        <v>2</v>
      </c>
      <c r="H35" s="87">
        <v>3</v>
      </c>
      <c r="I35" s="100" t="s">
        <v>10</v>
      </c>
    </row>
    <row r="36" spans="1:9" ht="19.5" customHeight="1">
      <c r="A36" s="93" t="s">
        <v>11</v>
      </c>
      <c r="B36" s="229" t="s">
        <v>224</v>
      </c>
      <c r="C36" s="229"/>
      <c r="D36" s="229"/>
      <c r="E36" s="20"/>
      <c r="F36" s="93" t="s">
        <v>11</v>
      </c>
      <c r="G36" s="229" t="s">
        <v>228</v>
      </c>
      <c r="H36" s="229"/>
      <c r="I36" s="229"/>
    </row>
    <row r="37" spans="1:9" ht="19.5" customHeight="1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9.5" customHeight="1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9.5" customHeight="1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9.5" customHeight="1">
      <c r="A40" s="219" t="s">
        <v>213</v>
      </c>
      <c r="B40" s="220"/>
      <c r="C40" s="220"/>
      <c r="D40" s="221"/>
      <c r="E40" s="11"/>
      <c r="F40" s="222" t="s">
        <v>190</v>
      </c>
      <c r="G40" s="223"/>
      <c r="H40" s="223"/>
      <c r="I40" s="224"/>
    </row>
    <row r="41" spans="1:9" ht="19.5" customHeight="1">
      <c r="A41" s="86" t="s">
        <v>57</v>
      </c>
      <c r="B41" s="87">
        <v>4</v>
      </c>
      <c r="C41" s="87">
        <v>1</v>
      </c>
      <c r="D41" s="86" t="s">
        <v>45</v>
      </c>
      <c r="E41" s="19"/>
      <c r="F41" s="98" t="s">
        <v>44</v>
      </c>
      <c r="G41" s="87">
        <v>4</v>
      </c>
      <c r="H41" s="87">
        <v>1</v>
      </c>
      <c r="I41" s="98" t="s">
        <v>57</v>
      </c>
    </row>
    <row r="42" spans="1:9" ht="19.5" customHeight="1">
      <c r="A42" s="89" t="s">
        <v>56</v>
      </c>
      <c r="B42" s="87">
        <v>4</v>
      </c>
      <c r="C42" s="87">
        <v>1</v>
      </c>
      <c r="D42" s="90" t="s">
        <v>6</v>
      </c>
      <c r="E42" s="19"/>
      <c r="F42" s="89" t="s">
        <v>6</v>
      </c>
      <c r="G42" s="87">
        <v>2</v>
      </c>
      <c r="H42" s="87">
        <v>3</v>
      </c>
      <c r="I42" s="99" t="s">
        <v>2</v>
      </c>
    </row>
    <row r="43" spans="1:9" ht="19.5" customHeight="1">
      <c r="A43" s="89" t="s">
        <v>5</v>
      </c>
      <c r="B43" s="87">
        <v>4</v>
      </c>
      <c r="C43" s="87">
        <v>1</v>
      </c>
      <c r="D43" s="90" t="s">
        <v>8</v>
      </c>
      <c r="E43" s="19"/>
      <c r="F43" s="89" t="s">
        <v>56</v>
      </c>
      <c r="G43" s="87">
        <v>2</v>
      </c>
      <c r="H43" s="87">
        <v>3</v>
      </c>
      <c r="I43" s="99" t="s">
        <v>5</v>
      </c>
    </row>
    <row r="44" spans="1:9" ht="19.5" customHeight="1">
      <c r="A44" s="89" t="s">
        <v>3</v>
      </c>
      <c r="B44" s="87">
        <v>4</v>
      </c>
      <c r="C44" s="87">
        <v>1</v>
      </c>
      <c r="D44" s="90" t="s">
        <v>55</v>
      </c>
      <c r="E44" s="19"/>
      <c r="F44" s="89" t="s">
        <v>3</v>
      </c>
      <c r="G44" s="87">
        <v>5</v>
      </c>
      <c r="H44" s="87">
        <v>0</v>
      </c>
      <c r="I44" s="99" t="s">
        <v>10</v>
      </c>
    </row>
    <row r="45" spans="1:9" ht="19.5" customHeight="1">
      <c r="A45" s="90" t="s">
        <v>44</v>
      </c>
      <c r="B45" s="87">
        <v>1</v>
      </c>
      <c r="C45" s="87">
        <v>4</v>
      </c>
      <c r="D45" s="90" t="s">
        <v>1</v>
      </c>
      <c r="E45" s="19"/>
      <c r="F45" s="89" t="s">
        <v>1</v>
      </c>
      <c r="G45" s="87">
        <v>4</v>
      </c>
      <c r="H45" s="87">
        <v>1</v>
      </c>
      <c r="I45" s="99" t="s">
        <v>55</v>
      </c>
    </row>
    <row r="46" spans="1:9" ht="19.5" customHeight="1">
      <c r="A46" s="89" t="s">
        <v>10</v>
      </c>
      <c r="B46" s="87">
        <v>1</v>
      </c>
      <c r="C46" s="87">
        <v>4</v>
      </c>
      <c r="D46" s="90" t="s">
        <v>2</v>
      </c>
      <c r="E46" s="19"/>
      <c r="F46" s="89" t="s">
        <v>7</v>
      </c>
      <c r="G46" s="87">
        <v>4</v>
      </c>
      <c r="H46" s="87">
        <v>1</v>
      </c>
      <c r="I46" s="99" t="s">
        <v>45</v>
      </c>
    </row>
    <row r="47" spans="1:9" ht="19.5" customHeight="1">
      <c r="A47" s="91" t="s">
        <v>9</v>
      </c>
      <c r="B47" s="87">
        <v>2</v>
      </c>
      <c r="C47" s="87">
        <v>3</v>
      </c>
      <c r="D47" s="92" t="s">
        <v>7</v>
      </c>
      <c r="E47" s="19"/>
      <c r="F47" s="91" t="s">
        <v>9</v>
      </c>
      <c r="G47" s="87">
        <v>2</v>
      </c>
      <c r="H47" s="87">
        <v>3</v>
      </c>
      <c r="I47" s="100" t="s">
        <v>8</v>
      </c>
    </row>
    <row r="48" spans="1:9" ht="19.5" customHeight="1">
      <c r="A48" s="93" t="s">
        <v>11</v>
      </c>
      <c r="B48" s="225"/>
      <c r="C48" s="226"/>
      <c r="D48" s="227"/>
      <c r="E48" s="20"/>
      <c r="F48" s="93" t="s">
        <v>11</v>
      </c>
      <c r="G48" s="225" t="s">
        <v>241</v>
      </c>
      <c r="H48" s="226"/>
      <c r="I48" s="227"/>
    </row>
    <row r="49" spans="1:9" ht="19.5" customHeight="1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9.5" customHeight="1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9.5" customHeight="1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9.5" customHeight="1">
      <c r="A52" s="228" t="s">
        <v>191</v>
      </c>
      <c r="B52" s="228"/>
      <c r="C52" s="228"/>
      <c r="D52" s="228"/>
      <c r="E52" s="11"/>
      <c r="F52" s="228" t="s">
        <v>192</v>
      </c>
      <c r="G52" s="228"/>
      <c r="H52" s="228"/>
      <c r="I52" s="228"/>
    </row>
    <row r="53" spans="1:9" ht="19.5" customHeight="1">
      <c r="A53" s="86" t="s">
        <v>57</v>
      </c>
      <c r="B53" s="87">
        <v>5</v>
      </c>
      <c r="C53" s="87">
        <v>0</v>
      </c>
      <c r="D53" s="88" t="s">
        <v>9</v>
      </c>
      <c r="E53" s="19"/>
      <c r="F53" s="86" t="s">
        <v>57</v>
      </c>
      <c r="G53" s="87">
        <v>1</v>
      </c>
      <c r="H53" s="87">
        <v>4</v>
      </c>
      <c r="I53" s="98" t="s">
        <v>55</v>
      </c>
    </row>
    <row r="54" spans="1:9" ht="19.5" customHeight="1">
      <c r="A54" s="89" t="s">
        <v>45</v>
      </c>
      <c r="B54" s="87">
        <v>3</v>
      </c>
      <c r="C54" s="87">
        <v>2</v>
      </c>
      <c r="D54" s="90" t="s">
        <v>1</v>
      </c>
      <c r="E54" s="19"/>
      <c r="F54" s="89" t="s">
        <v>2</v>
      </c>
      <c r="G54" s="87">
        <v>4</v>
      </c>
      <c r="H54" s="87">
        <v>1</v>
      </c>
      <c r="I54" s="99" t="s">
        <v>9</v>
      </c>
    </row>
    <row r="55" spans="1:9" ht="19.5" customHeight="1">
      <c r="A55" s="89" t="s">
        <v>6</v>
      </c>
      <c r="B55" s="87">
        <v>4</v>
      </c>
      <c r="C55" s="87">
        <v>1</v>
      </c>
      <c r="D55" s="90" t="s">
        <v>44</v>
      </c>
      <c r="E55" s="19"/>
      <c r="F55" s="89" t="s">
        <v>45</v>
      </c>
      <c r="G55" s="87">
        <v>2</v>
      </c>
      <c r="H55" s="87">
        <v>3</v>
      </c>
      <c r="I55" s="99" t="s">
        <v>10</v>
      </c>
    </row>
    <row r="56" spans="1:9" ht="19.5" customHeight="1">
      <c r="A56" s="89" t="s">
        <v>55</v>
      </c>
      <c r="B56" s="87">
        <v>4</v>
      </c>
      <c r="C56" s="87">
        <v>1</v>
      </c>
      <c r="D56" s="90" t="s">
        <v>7</v>
      </c>
      <c r="E56" s="19"/>
      <c r="F56" s="89" t="s">
        <v>56</v>
      </c>
      <c r="G56" s="87">
        <v>1</v>
      </c>
      <c r="H56" s="87">
        <v>4</v>
      </c>
      <c r="I56" s="99" t="s">
        <v>1</v>
      </c>
    </row>
    <row r="57" spans="1:9" ht="19.5" customHeight="1">
      <c r="A57" s="89" t="s">
        <v>5</v>
      </c>
      <c r="B57" s="87">
        <v>2</v>
      </c>
      <c r="C57" s="87">
        <v>3</v>
      </c>
      <c r="D57" s="90" t="s">
        <v>3</v>
      </c>
      <c r="E57" s="19"/>
      <c r="F57" s="89" t="s">
        <v>3</v>
      </c>
      <c r="G57" s="87">
        <v>4</v>
      </c>
      <c r="H57" s="87">
        <v>1</v>
      </c>
      <c r="I57" s="99" t="s">
        <v>6</v>
      </c>
    </row>
    <row r="58" spans="1:9" ht="19.5" customHeight="1">
      <c r="A58" s="89" t="s">
        <v>10</v>
      </c>
      <c r="B58" s="87">
        <v>2</v>
      </c>
      <c r="C58" s="87">
        <v>3</v>
      </c>
      <c r="D58" s="90" t="s">
        <v>56</v>
      </c>
      <c r="E58" s="19"/>
      <c r="F58" s="89" t="s">
        <v>7</v>
      </c>
      <c r="G58" s="87">
        <v>3</v>
      </c>
      <c r="H58" s="87">
        <v>2</v>
      </c>
      <c r="I58" s="99" t="s">
        <v>5</v>
      </c>
    </row>
    <row r="59" spans="1:9" ht="19.5" customHeight="1">
      <c r="A59" s="91" t="s">
        <v>8</v>
      </c>
      <c r="B59" s="87">
        <v>3</v>
      </c>
      <c r="C59" s="87">
        <v>2</v>
      </c>
      <c r="D59" s="92" t="s">
        <v>2</v>
      </c>
      <c r="E59" s="19"/>
      <c r="F59" s="91" t="s">
        <v>8</v>
      </c>
      <c r="G59" s="87">
        <v>3</v>
      </c>
      <c r="H59" s="87">
        <v>2</v>
      </c>
      <c r="I59" s="100" t="s">
        <v>44</v>
      </c>
    </row>
    <row r="60" spans="1:9" ht="19.5" customHeight="1">
      <c r="A60" s="93" t="s">
        <v>11</v>
      </c>
      <c r="B60" s="229"/>
      <c r="C60" s="229"/>
      <c r="D60" s="229"/>
      <c r="E60" s="20"/>
      <c r="F60" s="93" t="s">
        <v>11</v>
      </c>
      <c r="G60" s="229"/>
      <c r="H60" s="229"/>
      <c r="I60" s="229"/>
    </row>
    <row r="61" spans="1:9" ht="19.5" customHeight="1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19.5" customHeight="1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19.5" customHeight="1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19.5" customHeight="1">
      <c r="A64" s="219" t="s">
        <v>193</v>
      </c>
      <c r="B64" s="220"/>
      <c r="C64" s="220"/>
      <c r="D64" s="221"/>
      <c r="E64" s="11"/>
      <c r="F64" s="222" t="s">
        <v>194</v>
      </c>
      <c r="G64" s="223"/>
      <c r="H64" s="223"/>
      <c r="I64" s="224"/>
    </row>
    <row r="65" spans="1:9" ht="19.5" customHeight="1">
      <c r="A65" s="86" t="s">
        <v>44</v>
      </c>
      <c r="B65" s="87">
        <v>4</v>
      </c>
      <c r="C65" s="87">
        <v>1</v>
      </c>
      <c r="D65" s="88" t="s">
        <v>2</v>
      </c>
      <c r="E65" s="19"/>
      <c r="F65" s="86" t="s">
        <v>2</v>
      </c>
      <c r="G65" s="87">
        <v>1</v>
      </c>
      <c r="H65" s="87">
        <v>4</v>
      </c>
      <c r="I65" s="98" t="s">
        <v>55</v>
      </c>
    </row>
    <row r="66" spans="1:9" ht="19.5" customHeight="1">
      <c r="A66" s="89" t="s">
        <v>6</v>
      </c>
      <c r="B66" s="87">
        <v>1</v>
      </c>
      <c r="C66" s="87">
        <v>4</v>
      </c>
      <c r="D66" s="90" t="s">
        <v>10</v>
      </c>
      <c r="E66" s="19"/>
      <c r="F66" s="89" t="s">
        <v>45</v>
      </c>
      <c r="G66" s="87">
        <v>3</v>
      </c>
      <c r="H66" s="87">
        <v>2</v>
      </c>
      <c r="I66" s="99" t="s">
        <v>8</v>
      </c>
    </row>
    <row r="67" spans="1:9" ht="19.5" customHeight="1">
      <c r="A67" s="89" t="s">
        <v>55</v>
      </c>
      <c r="B67" s="87">
        <v>2</v>
      </c>
      <c r="C67" s="87">
        <v>3</v>
      </c>
      <c r="D67" s="90" t="s">
        <v>9</v>
      </c>
      <c r="E67" s="19"/>
      <c r="F67" s="89" t="s">
        <v>6</v>
      </c>
      <c r="G67" s="87">
        <v>0</v>
      </c>
      <c r="H67" s="87">
        <v>5</v>
      </c>
      <c r="I67" s="99" t="s">
        <v>7</v>
      </c>
    </row>
    <row r="68" spans="1:9" ht="19.5" customHeight="1">
      <c r="A68" s="89" t="s">
        <v>5</v>
      </c>
      <c r="B68" s="87">
        <v>3</v>
      </c>
      <c r="C68" s="87">
        <v>2</v>
      </c>
      <c r="D68" s="90" t="s">
        <v>45</v>
      </c>
      <c r="E68" s="19"/>
      <c r="F68" s="89" t="s">
        <v>56</v>
      </c>
      <c r="G68" s="87">
        <v>1</v>
      </c>
      <c r="H68" s="87">
        <v>4</v>
      </c>
      <c r="I68" s="99" t="s">
        <v>57</v>
      </c>
    </row>
    <row r="69" spans="1:9" ht="19.5" customHeight="1">
      <c r="A69" s="89" t="s">
        <v>1</v>
      </c>
      <c r="B69" s="87">
        <v>4</v>
      </c>
      <c r="C69" s="87">
        <v>1</v>
      </c>
      <c r="D69" s="90" t="s">
        <v>57</v>
      </c>
      <c r="E69" s="19"/>
      <c r="F69" s="89" t="s">
        <v>1</v>
      </c>
      <c r="G69" s="87">
        <v>4</v>
      </c>
      <c r="H69" s="87">
        <v>1</v>
      </c>
      <c r="I69" s="99" t="s">
        <v>5</v>
      </c>
    </row>
    <row r="70" spans="1:9" ht="19.5" customHeight="1">
      <c r="A70" s="89" t="s">
        <v>7</v>
      </c>
      <c r="B70" s="87">
        <v>5</v>
      </c>
      <c r="C70" s="87">
        <v>0</v>
      </c>
      <c r="D70" s="90" t="s">
        <v>56</v>
      </c>
      <c r="E70" s="19"/>
      <c r="F70" s="89" t="s">
        <v>10</v>
      </c>
      <c r="G70" s="87">
        <v>1</v>
      </c>
      <c r="H70" s="87">
        <v>4</v>
      </c>
      <c r="I70" s="99" t="s">
        <v>44</v>
      </c>
    </row>
    <row r="71" spans="1:9" ht="19.5" customHeight="1">
      <c r="A71" s="91" t="s">
        <v>8</v>
      </c>
      <c r="B71" s="87">
        <v>1</v>
      </c>
      <c r="C71" s="87">
        <v>4</v>
      </c>
      <c r="D71" s="92" t="s">
        <v>3</v>
      </c>
      <c r="E71" s="19"/>
      <c r="F71" s="91" t="s">
        <v>9</v>
      </c>
      <c r="G71" s="87">
        <v>4</v>
      </c>
      <c r="H71" s="87">
        <v>1</v>
      </c>
      <c r="I71" s="100" t="s">
        <v>3</v>
      </c>
    </row>
    <row r="72" spans="1:9" ht="19.5" customHeight="1">
      <c r="A72" s="93" t="s">
        <v>11</v>
      </c>
      <c r="B72" s="225" t="s">
        <v>235</v>
      </c>
      <c r="C72" s="226"/>
      <c r="D72" s="227"/>
      <c r="E72" s="20"/>
      <c r="F72" s="93" t="s">
        <v>11</v>
      </c>
      <c r="G72" s="225" t="s">
        <v>234</v>
      </c>
      <c r="H72" s="226"/>
      <c r="I72" s="227"/>
    </row>
    <row r="73" spans="1:9" ht="19.5" customHeight="1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9.5" customHeight="1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9.5" customHeight="1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9.5" customHeight="1">
      <c r="A76" s="228" t="s">
        <v>195</v>
      </c>
      <c r="B76" s="228"/>
      <c r="C76" s="228"/>
      <c r="D76" s="228"/>
      <c r="E76" s="11"/>
      <c r="F76" s="228" t="s">
        <v>196</v>
      </c>
      <c r="G76" s="228"/>
      <c r="H76" s="228"/>
      <c r="I76" s="228"/>
    </row>
    <row r="77" spans="1:9" ht="19.5" customHeight="1">
      <c r="A77" s="86" t="s">
        <v>57</v>
      </c>
      <c r="B77" s="87">
        <v>2</v>
      </c>
      <c r="C77" s="87">
        <v>3</v>
      </c>
      <c r="D77" s="88" t="s">
        <v>5</v>
      </c>
      <c r="E77" s="19"/>
      <c r="F77" s="86" t="s">
        <v>57</v>
      </c>
      <c r="G77" s="87">
        <v>2</v>
      </c>
      <c r="H77" s="87">
        <v>3</v>
      </c>
      <c r="I77" s="98" t="s">
        <v>6</v>
      </c>
    </row>
    <row r="78" spans="1:9" ht="19.5" customHeight="1">
      <c r="A78" s="89" t="s">
        <v>2</v>
      </c>
      <c r="B78" s="87">
        <v>3</v>
      </c>
      <c r="C78" s="87">
        <v>2</v>
      </c>
      <c r="D78" s="90" t="s">
        <v>1</v>
      </c>
      <c r="E78" s="19"/>
      <c r="F78" s="89" t="s">
        <v>44</v>
      </c>
      <c r="G78" s="87">
        <v>3</v>
      </c>
      <c r="H78" s="87">
        <v>2</v>
      </c>
      <c r="I78" s="99" t="s">
        <v>7</v>
      </c>
    </row>
    <row r="79" spans="1:9" ht="19.5" customHeight="1">
      <c r="A79" s="89" t="s">
        <v>45</v>
      </c>
      <c r="B79" s="87">
        <v>4</v>
      </c>
      <c r="C79" s="87">
        <v>1</v>
      </c>
      <c r="D79" s="90" t="s">
        <v>6</v>
      </c>
      <c r="E79" s="19"/>
      <c r="F79" s="89" t="s">
        <v>55</v>
      </c>
      <c r="G79" s="87">
        <v>4</v>
      </c>
      <c r="H79" s="87">
        <v>1</v>
      </c>
      <c r="I79" s="99" t="s">
        <v>10</v>
      </c>
    </row>
    <row r="80" spans="1:9" ht="19.5" customHeight="1">
      <c r="A80" s="89" t="s">
        <v>56</v>
      </c>
      <c r="B80" s="87">
        <v>4</v>
      </c>
      <c r="C80" s="87">
        <v>1</v>
      </c>
      <c r="D80" s="90" t="s">
        <v>9</v>
      </c>
      <c r="E80" s="19"/>
      <c r="F80" s="89" t="s">
        <v>5</v>
      </c>
      <c r="G80" s="87">
        <v>4</v>
      </c>
      <c r="H80" s="87">
        <v>1</v>
      </c>
      <c r="I80" s="99" t="s">
        <v>2</v>
      </c>
    </row>
    <row r="81" spans="1:9" ht="19.5" customHeight="1">
      <c r="A81" s="89" t="s">
        <v>3</v>
      </c>
      <c r="B81" s="87">
        <v>4</v>
      </c>
      <c r="C81" s="87">
        <v>1</v>
      </c>
      <c r="D81" s="90" t="s">
        <v>44</v>
      </c>
      <c r="E81" s="19"/>
      <c r="F81" s="89" t="s">
        <v>1</v>
      </c>
      <c r="G81" s="87">
        <v>2</v>
      </c>
      <c r="H81" s="87">
        <v>3</v>
      </c>
      <c r="I81" s="99" t="s">
        <v>3</v>
      </c>
    </row>
    <row r="82" spans="1:9" ht="19.5" customHeight="1">
      <c r="A82" s="89" t="s">
        <v>7</v>
      </c>
      <c r="B82" s="87">
        <v>4</v>
      </c>
      <c r="C82" s="87">
        <v>1</v>
      </c>
      <c r="D82" s="90" t="s">
        <v>10</v>
      </c>
      <c r="E82" s="19"/>
      <c r="F82" s="89" t="s">
        <v>9</v>
      </c>
      <c r="G82" s="87">
        <v>3</v>
      </c>
      <c r="H82" s="87">
        <v>2</v>
      </c>
      <c r="I82" s="99" t="s">
        <v>45</v>
      </c>
    </row>
    <row r="83" spans="1:9" ht="19.5" customHeight="1">
      <c r="A83" s="91" t="s">
        <v>8</v>
      </c>
      <c r="B83" s="87">
        <v>5</v>
      </c>
      <c r="C83" s="87">
        <v>0</v>
      </c>
      <c r="D83" s="92" t="s">
        <v>55</v>
      </c>
      <c r="E83" s="19"/>
      <c r="F83" s="91" t="s">
        <v>8</v>
      </c>
      <c r="G83" s="87">
        <v>4</v>
      </c>
      <c r="H83" s="87">
        <v>1</v>
      </c>
      <c r="I83" s="100" t="s">
        <v>56</v>
      </c>
    </row>
    <row r="84" spans="1:9" ht="19.5" customHeight="1">
      <c r="A84" s="93" t="s">
        <v>11</v>
      </c>
      <c r="B84" s="229" t="s">
        <v>236</v>
      </c>
      <c r="C84" s="229"/>
      <c r="D84" s="229"/>
      <c r="E84" s="20"/>
      <c r="F84" s="93" t="s">
        <v>11</v>
      </c>
      <c r="G84" s="229" t="s">
        <v>238</v>
      </c>
      <c r="H84" s="229"/>
      <c r="I84" s="229"/>
    </row>
    <row r="85" spans="1:9" ht="19.5" customHeight="1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9.5" customHeight="1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9.5" customHeight="1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9.5" customHeight="1">
      <c r="A88" s="219" t="s">
        <v>197</v>
      </c>
      <c r="B88" s="220"/>
      <c r="C88" s="220"/>
      <c r="D88" s="221"/>
      <c r="E88" s="161" t="s">
        <v>161</v>
      </c>
      <c r="F88" s="222" t="s">
        <v>198</v>
      </c>
      <c r="G88" s="223"/>
      <c r="H88" s="223"/>
      <c r="I88" s="224"/>
    </row>
    <row r="89" spans="1:9" ht="19.5" customHeight="1">
      <c r="A89" s="86" t="s">
        <v>44</v>
      </c>
      <c r="B89" s="87">
        <v>4</v>
      </c>
      <c r="C89" s="87">
        <v>1</v>
      </c>
      <c r="D89" s="88" t="s">
        <v>45</v>
      </c>
      <c r="E89" s="161" t="s">
        <v>162</v>
      </c>
      <c r="F89" s="86" t="s">
        <v>57</v>
      </c>
      <c r="G89" s="87">
        <v>0</v>
      </c>
      <c r="H89" s="87">
        <v>5</v>
      </c>
      <c r="I89" s="98" t="s">
        <v>10</v>
      </c>
    </row>
    <row r="90" spans="1:9" ht="19.5" customHeight="1">
      <c r="A90" s="89" t="s">
        <v>6</v>
      </c>
      <c r="B90" s="87">
        <v>1</v>
      </c>
      <c r="C90" s="87">
        <v>4</v>
      </c>
      <c r="D90" s="90" t="s">
        <v>9</v>
      </c>
      <c r="E90" s="162"/>
      <c r="F90" s="89" t="s">
        <v>44</v>
      </c>
      <c r="G90" s="87">
        <v>3</v>
      </c>
      <c r="H90" s="87">
        <v>2</v>
      </c>
      <c r="I90" s="99" t="s">
        <v>56</v>
      </c>
    </row>
    <row r="91" spans="1:9" ht="19.5" customHeight="1">
      <c r="A91" s="89" t="s">
        <v>56</v>
      </c>
      <c r="B91" s="87">
        <v>0</v>
      </c>
      <c r="C91" s="87">
        <v>5</v>
      </c>
      <c r="D91" s="90" t="s">
        <v>2</v>
      </c>
      <c r="E91" s="162"/>
      <c r="F91" s="89" t="s">
        <v>55</v>
      </c>
      <c r="G91" s="87">
        <v>4</v>
      </c>
      <c r="H91" s="87">
        <v>1</v>
      </c>
      <c r="I91" s="99" t="s">
        <v>6</v>
      </c>
    </row>
    <row r="92" spans="1:9" ht="19.5" customHeight="1">
      <c r="A92" s="89" t="s">
        <v>5</v>
      </c>
      <c r="B92" s="87">
        <v>1</v>
      </c>
      <c r="C92" s="87">
        <v>4</v>
      </c>
      <c r="D92" s="90" t="s">
        <v>55</v>
      </c>
      <c r="E92" s="162"/>
      <c r="F92" s="89" t="s">
        <v>3</v>
      </c>
      <c r="G92" s="87">
        <v>2</v>
      </c>
      <c r="H92" s="87">
        <v>3</v>
      </c>
      <c r="I92" s="99" t="s">
        <v>45</v>
      </c>
    </row>
    <row r="93" spans="1:9" ht="19.5" customHeight="1">
      <c r="A93" s="89" t="s">
        <v>3</v>
      </c>
      <c r="B93" s="87">
        <v>1</v>
      </c>
      <c r="C93" s="87">
        <v>4</v>
      </c>
      <c r="D93" s="90" t="s">
        <v>7</v>
      </c>
      <c r="E93" s="162"/>
      <c r="F93" s="89" t="s">
        <v>1</v>
      </c>
      <c r="G93" s="87">
        <v>3</v>
      </c>
      <c r="H93" s="87">
        <v>2</v>
      </c>
      <c r="I93" s="99" t="s">
        <v>8</v>
      </c>
    </row>
    <row r="94" spans="1:9" ht="19.5" customHeight="1">
      <c r="A94" s="89" t="s">
        <v>10</v>
      </c>
      <c r="B94" s="87">
        <v>4</v>
      </c>
      <c r="C94" s="87">
        <v>1</v>
      </c>
      <c r="D94" s="90" t="s">
        <v>1</v>
      </c>
      <c r="E94" s="162"/>
      <c r="F94" s="89" t="s">
        <v>7</v>
      </c>
      <c r="G94" s="87">
        <v>3</v>
      </c>
      <c r="H94" s="87">
        <v>2</v>
      </c>
      <c r="I94" s="99" t="s">
        <v>2</v>
      </c>
    </row>
    <row r="95" spans="1:9" ht="19.5" customHeight="1">
      <c r="A95" s="91" t="s">
        <v>8</v>
      </c>
      <c r="B95" s="87">
        <v>3</v>
      </c>
      <c r="C95" s="87">
        <v>2</v>
      </c>
      <c r="D95" s="92" t="s">
        <v>57</v>
      </c>
      <c r="E95" s="162"/>
      <c r="F95" s="91" t="s">
        <v>9</v>
      </c>
      <c r="G95" s="87">
        <v>2</v>
      </c>
      <c r="H95" s="87">
        <v>3</v>
      </c>
      <c r="I95" s="100" t="s">
        <v>5</v>
      </c>
    </row>
    <row r="96" spans="1:9" ht="19.5" customHeight="1">
      <c r="A96" s="93" t="s">
        <v>11</v>
      </c>
      <c r="B96" s="225" t="s">
        <v>240</v>
      </c>
      <c r="C96" s="226"/>
      <c r="D96" s="227"/>
      <c r="E96" s="163"/>
      <c r="F96" s="93" t="s">
        <v>11</v>
      </c>
      <c r="G96" s="225"/>
      <c r="H96" s="226"/>
      <c r="I96" s="227"/>
    </row>
    <row r="97" spans="1:9" ht="19.5" customHeight="1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9.5" customHeight="1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9.5" customHeight="1">
      <c r="A99" s="20"/>
      <c r="B99" s="20"/>
      <c r="C99" s="20"/>
      <c r="D99" s="20"/>
      <c r="E99" s="20"/>
      <c r="F99" s="20"/>
      <c r="G99" s="20"/>
      <c r="H99" s="20"/>
      <c r="I99" s="20"/>
    </row>
    <row r="100" spans="1:256" ht="19.5" customHeight="1">
      <c r="A100" s="228" t="s">
        <v>199</v>
      </c>
      <c r="B100" s="228"/>
      <c r="C100" s="228"/>
      <c r="D100" s="228"/>
      <c r="E100" s="11"/>
      <c r="F100" s="228" t="s">
        <v>200</v>
      </c>
      <c r="G100" s="228"/>
      <c r="H100" s="228"/>
      <c r="I100" s="228"/>
      <c r="J100" s="232"/>
      <c r="K100" s="232"/>
      <c r="L100" s="232"/>
      <c r="M100" s="232"/>
      <c r="N100" s="11"/>
      <c r="O100" s="232"/>
      <c r="P100" s="232"/>
      <c r="Q100" s="232"/>
      <c r="R100" s="232"/>
      <c r="S100" s="232"/>
      <c r="T100" s="232"/>
      <c r="U100" s="232"/>
      <c r="V100" s="232"/>
      <c r="W100" s="11"/>
      <c r="X100" s="232"/>
      <c r="Y100" s="232"/>
      <c r="Z100" s="232"/>
      <c r="AA100" s="232"/>
      <c r="AB100" s="232"/>
      <c r="AC100" s="232"/>
      <c r="AD100" s="232"/>
      <c r="AE100" s="232"/>
      <c r="AF100" s="11"/>
      <c r="AG100" s="232"/>
      <c r="AH100" s="232"/>
      <c r="AI100" s="232"/>
      <c r="AJ100" s="232"/>
      <c r="AK100" s="232"/>
      <c r="AL100" s="232"/>
      <c r="AM100" s="232"/>
      <c r="AN100" s="232"/>
      <c r="AO100" s="11"/>
      <c r="AP100" s="232"/>
      <c r="AQ100" s="232"/>
      <c r="AR100" s="232"/>
      <c r="AS100" s="232"/>
      <c r="AT100" s="232"/>
      <c r="AU100" s="232"/>
      <c r="AV100" s="232"/>
      <c r="AW100" s="232"/>
      <c r="AX100" s="11"/>
      <c r="AY100" s="232"/>
      <c r="AZ100" s="232"/>
      <c r="BA100" s="232"/>
      <c r="BB100" s="232"/>
      <c r="BC100" s="232"/>
      <c r="BD100" s="232"/>
      <c r="BE100" s="232"/>
      <c r="BF100" s="232"/>
      <c r="BG100" s="11"/>
      <c r="BH100" s="232"/>
      <c r="BI100" s="232"/>
      <c r="BJ100" s="232"/>
      <c r="BK100" s="232"/>
      <c r="BL100" s="232"/>
      <c r="BM100" s="232"/>
      <c r="BN100" s="232"/>
      <c r="BO100" s="232"/>
      <c r="BP100" s="11"/>
      <c r="BQ100" s="232"/>
      <c r="BR100" s="232"/>
      <c r="BS100" s="232"/>
      <c r="BT100" s="232"/>
      <c r="BU100" s="232"/>
      <c r="BV100" s="232"/>
      <c r="BW100" s="232"/>
      <c r="BX100" s="232"/>
      <c r="BY100" s="11"/>
      <c r="BZ100" s="232"/>
      <c r="CA100" s="232"/>
      <c r="CB100" s="232"/>
      <c r="CC100" s="232"/>
      <c r="CD100" s="232"/>
      <c r="CE100" s="232"/>
      <c r="CF100" s="232"/>
      <c r="CG100" s="232"/>
      <c r="CH100" s="11"/>
      <c r="CI100" s="232"/>
      <c r="CJ100" s="232"/>
      <c r="CK100" s="232"/>
      <c r="CL100" s="232"/>
      <c r="CM100" s="232"/>
      <c r="CN100" s="232"/>
      <c r="CO100" s="232"/>
      <c r="CP100" s="232"/>
      <c r="CQ100" s="11"/>
      <c r="CR100" s="232"/>
      <c r="CS100" s="232"/>
      <c r="CT100" s="232"/>
      <c r="CU100" s="232"/>
      <c r="CV100" s="232"/>
      <c r="CW100" s="232"/>
      <c r="CX100" s="232"/>
      <c r="CY100" s="232"/>
      <c r="CZ100" s="11"/>
      <c r="DA100" s="232"/>
      <c r="DB100" s="232"/>
      <c r="DC100" s="232"/>
      <c r="DD100" s="232"/>
      <c r="DE100" s="232"/>
      <c r="DF100" s="232"/>
      <c r="DG100" s="232"/>
      <c r="DH100" s="232"/>
      <c r="DI100" s="11"/>
      <c r="DJ100" s="232"/>
      <c r="DK100" s="232"/>
      <c r="DL100" s="232"/>
      <c r="DM100" s="232"/>
      <c r="DN100" s="232"/>
      <c r="DO100" s="232"/>
      <c r="DP100" s="232"/>
      <c r="DQ100" s="232"/>
      <c r="DR100" s="11"/>
      <c r="DS100" s="232"/>
      <c r="DT100" s="232"/>
      <c r="DU100" s="232"/>
      <c r="DV100" s="232"/>
      <c r="DW100" s="232"/>
      <c r="DX100" s="232"/>
      <c r="DY100" s="232"/>
      <c r="DZ100" s="232"/>
      <c r="EA100" s="11"/>
      <c r="EB100" s="232"/>
      <c r="EC100" s="232"/>
      <c r="ED100" s="232"/>
      <c r="EE100" s="232"/>
      <c r="EF100" s="232"/>
      <c r="EG100" s="232"/>
      <c r="EH100" s="232"/>
      <c r="EI100" s="232"/>
      <c r="EJ100" s="11"/>
      <c r="EK100" s="232"/>
      <c r="EL100" s="232"/>
      <c r="EM100" s="232"/>
      <c r="EN100" s="232"/>
      <c r="EO100" s="232"/>
      <c r="EP100" s="232"/>
      <c r="EQ100" s="232"/>
      <c r="ER100" s="232"/>
      <c r="ES100" s="11"/>
      <c r="ET100" s="232"/>
      <c r="EU100" s="232"/>
      <c r="EV100" s="232"/>
      <c r="EW100" s="232"/>
      <c r="EX100" s="232"/>
      <c r="EY100" s="232"/>
      <c r="EZ100" s="232"/>
      <c r="FA100" s="232"/>
      <c r="FB100" s="11"/>
      <c r="FC100" s="232"/>
      <c r="FD100" s="232"/>
      <c r="FE100" s="232"/>
      <c r="FF100" s="232"/>
      <c r="FG100" s="232"/>
      <c r="FH100" s="232"/>
      <c r="FI100" s="232"/>
      <c r="FJ100" s="232"/>
      <c r="FK100" s="11"/>
      <c r="FL100" s="232"/>
      <c r="FM100" s="232"/>
      <c r="FN100" s="232"/>
      <c r="FO100" s="232"/>
      <c r="FP100" s="232"/>
      <c r="FQ100" s="232"/>
      <c r="FR100" s="232"/>
      <c r="FS100" s="232"/>
      <c r="FT100" s="11"/>
      <c r="FU100" s="232"/>
      <c r="FV100" s="232"/>
      <c r="FW100" s="232"/>
      <c r="FX100" s="232"/>
      <c r="FY100" s="232"/>
      <c r="FZ100" s="232"/>
      <c r="GA100" s="232"/>
      <c r="GB100" s="232"/>
      <c r="GC100" s="11"/>
      <c r="GD100" s="232"/>
      <c r="GE100" s="232"/>
      <c r="GF100" s="232"/>
      <c r="GG100" s="232"/>
      <c r="GH100" s="232"/>
      <c r="GI100" s="232"/>
      <c r="GJ100" s="232"/>
      <c r="GK100" s="232"/>
      <c r="GL100" s="11"/>
      <c r="GM100" s="232"/>
      <c r="GN100" s="232"/>
      <c r="GO100" s="232"/>
      <c r="GP100" s="232"/>
      <c r="GQ100" s="232"/>
      <c r="GR100" s="232"/>
      <c r="GS100" s="232"/>
      <c r="GT100" s="232"/>
      <c r="GU100" s="11"/>
      <c r="GV100" s="232"/>
      <c r="GW100" s="232"/>
      <c r="GX100" s="232"/>
      <c r="GY100" s="232"/>
      <c r="GZ100" s="232"/>
      <c r="HA100" s="232"/>
      <c r="HB100" s="232"/>
      <c r="HC100" s="232"/>
      <c r="HD100" s="11"/>
      <c r="HE100" s="232"/>
      <c r="HF100" s="232"/>
      <c r="HG100" s="232"/>
      <c r="HH100" s="232"/>
      <c r="HI100" s="232"/>
      <c r="HJ100" s="232"/>
      <c r="HK100" s="232"/>
      <c r="HL100" s="232"/>
      <c r="HM100" s="11"/>
      <c r="HN100" s="232"/>
      <c r="HO100" s="232"/>
      <c r="HP100" s="232"/>
      <c r="HQ100" s="232"/>
      <c r="HR100" s="232"/>
      <c r="HS100" s="232"/>
      <c r="HT100" s="232"/>
      <c r="HU100" s="232"/>
      <c r="HV100" s="11"/>
      <c r="HW100" s="232"/>
      <c r="HX100" s="232"/>
      <c r="HY100" s="232"/>
      <c r="HZ100" s="232"/>
      <c r="IA100" s="232"/>
      <c r="IB100" s="232"/>
      <c r="IC100" s="232"/>
      <c r="ID100" s="232"/>
      <c r="IE100" s="11"/>
      <c r="IF100" s="232"/>
      <c r="IG100" s="232"/>
      <c r="IH100" s="232"/>
      <c r="II100" s="232"/>
      <c r="IJ100" s="232"/>
      <c r="IK100" s="232"/>
      <c r="IL100" s="232"/>
      <c r="IM100" s="232"/>
      <c r="IN100" s="11"/>
      <c r="IO100" s="232"/>
      <c r="IP100" s="232"/>
      <c r="IQ100" s="232"/>
      <c r="IR100" s="232"/>
      <c r="IS100" s="232"/>
      <c r="IT100" s="232"/>
      <c r="IU100" s="232"/>
      <c r="IV100" s="232"/>
    </row>
    <row r="101" spans="1:256" ht="19.5" customHeight="1">
      <c r="A101" s="86" t="s">
        <v>45</v>
      </c>
      <c r="B101" s="87">
        <v>2</v>
      </c>
      <c r="C101" s="87">
        <v>3</v>
      </c>
      <c r="D101" s="88" t="s">
        <v>2</v>
      </c>
      <c r="E101" s="19"/>
      <c r="F101" s="86" t="s">
        <v>2</v>
      </c>
      <c r="G101" s="87">
        <v>5</v>
      </c>
      <c r="H101" s="87">
        <v>0</v>
      </c>
      <c r="I101" s="98" t="s">
        <v>57</v>
      </c>
      <c r="J101" s="104"/>
      <c r="K101" s="105"/>
      <c r="L101" s="105"/>
      <c r="M101" s="106"/>
      <c r="N101" s="19"/>
      <c r="O101" s="104"/>
      <c r="P101" s="105"/>
      <c r="Q101" s="105"/>
      <c r="R101" s="106"/>
      <c r="S101" s="104"/>
      <c r="T101" s="105"/>
      <c r="U101" s="105"/>
      <c r="V101" s="106"/>
      <c r="W101" s="19"/>
      <c r="X101" s="104"/>
      <c r="Y101" s="105"/>
      <c r="Z101" s="105"/>
      <c r="AA101" s="106"/>
      <c r="AB101" s="104"/>
      <c r="AC101" s="105"/>
      <c r="AD101" s="105"/>
      <c r="AE101" s="106"/>
      <c r="AF101" s="19"/>
      <c r="AG101" s="104"/>
      <c r="AH101" s="105"/>
      <c r="AI101" s="105"/>
      <c r="AJ101" s="106"/>
      <c r="AK101" s="104"/>
      <c r="AL101" s="105"/>
      <c r="AM101" s="105"/>
      <c r="AN101" s="106"/>
      <c r="AO101" s="19"/>
      <c r="AP101" s="104"/>
      <c r="AQ101" s="105"/>
      <c r="AR101" s="105"/>
      <c r="AS101" s="106"/>
      <c r="AT101" s="104"/>
      <c r="AU101" s="105"/>
      <c r="AV101" s="105"/>
      <c r="AW101" s="106"/>
      <c r="AX101" s="19"/>
      <c r="AY101" s="104"/>
      <c r="AZ101" s="105"/>
      <c r="BA101" s="105"/>
      <c r="BB101" s="106"/>
      <c r="BC101" s="104"/>
      <c r="BD101" s="105"/>
      <c r="BE101" s="105"/>
      <c r="BF101" s="106"/>
      <c r="BG101" s="19"/>
      <c r="BH101" s="104"/>
      <c r="BI101" s="105"/>
      <c r="BJ101" s="105"/>
      <c r="BK101" s="106"/>
      <c r="BL101" s="104"/>
      <c r="BM101" s="105"/>
      <c r="BN101" s="105"/>
      <c r="BO101" s="106"/>
      <c r="BP101" s="19"/>
      <c r="BQ101" s="104"/>
      <c r="BR101" s="105"/>
      <c r="BS101" s="105"/>
      <c r="BT101" s="106"/>
      <c r="BU101" s="104"/>
      <c r="BV101" s="105"/>
      <c r="BW101" s="105"/>
      <c r="BX101" s="106"/>
      <c r="BY101" s="19"/>
      <c r="BZ101" s="104"/>
      <c r="CA101" s="105"/>
      <c r="CB101" s="105"/>
      <c r="CC101" s="106"/>
      <c r="CD101" s="104"/>
      <c r="CE101" s="105"/>
      <c r="CF101" s="105"/>
      <c r="CG101" s="106"/>
      <c r="CH101" s="19"/>
      <c r="CI101" s="104"/>
      <c r="CJ101" s="105"/>
      <c r="CK101" s="105"/>
      <c r="CL101" s="106"/>
      <c r="CM101" s="104"/>
      <c r="CN101" s="105"/>
      <c r="CO101" s="105"/>
      <c r="CP101" s="106"/>
      <c r="CQ101" s="19"/>
      <c r="CR101" s="104"/>
      <c r="CS101" s="105"/>
      <c r="CT101" s="105"/>
      <c r="CU101" s="106"/>
      <c r="CV101" s="104"/>
      <c r="CW101" s="105"/>
      <c r="CX101" s="105"/>
      <c r="CY101" s="106"/>
      <c r="CZ101" s="19"/>
      <c r="DA101" s="104"/>
      <c r="DB101" s="105"/>
      <c r="DC101" s="105"/>
      <c r="DD101" s="106"/>
      <c r="DE101" s="104"/>
      <c r="DF101" s="105"/>
      <c r="DG101" s="105"/>
      <c r="DH101" s="106"/>
      <c r="DI101" s="19"/>
      <c r="DJ101" s="104"/>
      <c r="DK101" s="105"/>
      <c r="DL101" s="105"/>
      <c r="DM101" s="106"/>
      <c r="DN101" s="104"/>
      <c r="DO101" s="105"/>
      <c r="DP101" s="105"/>
      <c r="DQ101" s="106"/>
      <c r="DR101" s="19"/>
      <c r="DS101" s="104"/>
      <c r="DT101" s="105"/>
      <c r="DU101" s="105"/>
      <c r="DV101" s="106"/>
      <c r="DW101" s="104"/>
      <c r="DX101" s="105"/>
      <c r="DY101" s="105"/>
      <c r="DZ101" s="106"/>
      <c r="EA101" s="19"/>
      <c r="EB101" s="104"/>
      <c r="EC101" s="105"/>
      <c r="ED101" s="105"/>
      <c r="EE101" s="106"/>
      <c r="EF101" s="104"/>
      <c r="EG101" s="105"/>
      <c r="EH101" s="105"/>
      <c r="EI101" s="106"/>
      <c r="EJ101" s="19"/>
      <c r="EK101" s="104"/>
      <c r="EL101" s="105"/>
      <c r="EM101" s="105"/>
      <c r="EN101" s="106"/>
      <c r="EO101" s="104"/>
      <c r="EP101" s="105"/>
      <c r="EQ101" s="105"/>
      <c r="ER101" s="106"/>
      <c r="ES101" s="19"/>
      <c r="ET101" s="104"/>
      <c r="EU101" s="105"/>
      <c r="EV101" s="105"/>
      <c r="EW101" s="106"/>
      <c r="EX101" s="104"/>
      <c r="EY101" s="105"/>
      <c r="EZ101" s="105"/>
      <c r="FA101" s="106"/>
      <c r="FB101" s="19"/>
      <c r="FC101" s="104"/>
      <c r="FD101" s="105"/>
      <c r="FE101" s="105"/>
      <c r="FF101" s="106"/>
      <c r="FG101" s="104"/>
      <c r="FH101" s="105"/>
      <c r="FI101" s="105"/>
      <c r="FJ101" s="106"/>
      <c r="FK101" s="19"/>
      <c r="FL101" s="104"/>
      <c r="FM101" s="105"/>
      <c r="FN101" s="105"/>
      <c r="FO101" s="106"/>
      <c r="FP101" s="104"/>
      <c r="FQ101" s="105"/>
      <c r="FR101" s="105"/>
      <c r="FS101" s="106"/>
      <c r="FT101" s="19"/>
      <c r="FU101" s="104"/>
      <c r="FV101" s="105"/>
      <c r="FW101" s="105"/>
      <c r="FX101" s="106"/>
      <c r="FY101" s="104"/>
      <c r="FZ101" s="105"/>
      <c r="GA101" s="105"/>
      <c r="GB101" s="106"/>
      <c r="GC101" s="19"/>
      <c r="GD101" s="104"/>
      <c r="GE101" s="105"/>
      <c r="GF101" s="105"/>
      <c r="GG101" s="106"/>
      <c r="GH101" s="104"/>
      <c r="GI101" s="105"/>
      <c r="GJ101" s="105"/>
      <c r="GK101" s="106"/>
      <c r="GL101" s="19"/>
      <c r="GM101" s="104"/>
      <c r="GN101" s="105"/>
      <c r="GO101" s="105"/>
      <c r="GP101" s="106"/>
      <c r="GQ101" s="104"/>
      <c r="GR101" s="105"/>
      <c r="GS101" s="105"/>
      <c r="GT101" s="106"/>
      <c r="GU101" s="19"/>
      <c r="GV101" s="104"/>
      <c r="GW101" s="105"/>
      <c r="GX101" s="105"/>
      <c r="GY101" s="106"/>
      <c r="GZ101" s="104"/>
      <c r="HA101" s="105"/>
      <c r="HB101" s="105"/>
      <c r="HC101" s="106"/>
      <c r="HD101" s="19"/>
      <c r="HE101" s="104"/>
      <c r="HF101" s="105"/>
      <c r="HG101" s="105"/>
      <c r="HH101" s="106"/>
      <c r="HI101" s="104"/>
      <c r="HJ101" s="105"/>
      <c r="HK101" s="105"/>
      <c r="HL101" s="106"/>
      <c r="HM101" s="19"/>
      <c r="HN101" s="104"/>
      <c r="HO101" s="105"/>
      <c r="HP101" s="105"/>
      <c r="HQ101" s="106"/>
      <c r="HR101" s="104"/>
      <c r="HS101" s="105"/>
      <c r="HT101" s="105"/>
      <c r="HU101" s="106"/>
      <c r="HV101" s="19"/>
      <c r="HW101" s="104"/>
      <c r="HX101" s="105"/>
      <c r="HY101" s="105"/>
      <c r="HZ101" s="106"/>
      <c r="IA101" s="104"/>
      <c r="IB101" s="105"/>
      <c r="IC101" s="105"/>
      <c r="ID101" s="106"/>
      <c r="IE101" s="19"/>
      <c r="IF101" s="104"/>
      <c r="IG101" s="105"/>
      <c r="IH101" s="105"/>
      <c r="II101" s="106"/>
      <c r="IJ101" s="104"/>
      <c r="IK101" s="105"/>
      <c r="IL101" s="105"/>
      <c r="IM101" s="106"/>
      <c r="IN101" s="19"/>
      <c r="IO101" s="104"/>
      <c r="IP101" s="105"/>
      <c r="IQ101" s="105"/>
      <c r="IR101" s="106"/>
      <c r="IS101" s="104"/>
      <c r="IT101" s="105"/>
      <c r="IU101" s="105"/>
      <c r="IV101" s="106"/>
    </row>
    <row r="102" spans="1:256" ht="19.5" customHeight="1">
      <c r="A102" s="89" t="s">
        <v>55</v>
      </c>
      <c r="B102" s="87">
        <v>4</v>
      </c>
      <c r="C102" s="87">
        <v>1</v>
      </c>
      <c r="D102" s="90" t="s">
        <v>56</v>
      </c>
      <c r="E102" s="19"/>
      <c r="F102" s="89" t="s">
        <v>45</v>
      </c>
      <c r="G102" s="87">
        <v>1</v>
      </c>
      <c r="H102" s="87">
        <v>4</v>
      </c>
      <c r="I102" s="99" t="s">
        <v>55</v>
      </c>
      <c r="J102" s="104"/>
      <c r="K102" s="105"/>
      <c r="L102" s="105"/>
      <c r="M102" s="106"/>
      <c r="N102" s="19"/>
      <c r="O102" s="104"/>
      <c r="P102" s="105"/>
      <c r="Q102" s="105"/>
      <c r="R102" s="106"/>
      <c r="S102" s="104"/>
      <c r="T102" s="105"/>
      <c r="U102" s="105"/>
      <c r="V102" s="106"/>
      <c r="W102" s="19"/>
      <c r="X102" s="104"/>
      <c r="Y102" s="105"/>
      <c r="Z102" s="105"/>
      <c r="AA102" s="106"/>
      <c r="AB102" s="104"/>
      <c r="AC102" s="105"/>
      <c r="AD102" s="105"/>
      <c r="AE102" s="106"/>
      <c r="AF102" s="19"/>
      <c r="AG102" s="104"/>
      <c r="AH102" s="105"/>
      <c r="AI102" s="105"/>
      <c r="AJ102" s="106"/>
      <c r="AK102" s="104"/>
      <c r="AL102" s="105"/>
      <c r="AM102" s="105"/>
      <c r="AN102" s="106"/>
      <c r="AO102" s="19"/>
      <c r="AP102" s="104"/>
      <c r="AQ102" s="105"/>
      <c r="AR102" s="105"/>
      <c r="AS102" s="106"/>
      <c r="AT102" s="104"/>
      <c r="AU102" s="105"/>
      <c r="AV102" s="105"/>
      <c r="AW102" s="106"/>
      <c r="AX102" s="19"/>
      <c r="AY102" s="104"/>
      <c r="AZ102" s="105"/>
      <c r="BA102" s="105"/>
      <c r="BB102" s="106"/>
      <c r="BC102" s="104"/>
      <c r="BD102" s="105"/>
      <c r="BE102" s="105"/>
      <c r="BF102" s="106"/>
      <c r="BG102" s="19"/>
      <c r="BH102" s="104"/>
      <c r="BI102" s="105"/>
      <c r="BJ102" s="105"/>
      <c r="BK102" s="106"/>
      <c r="BL102" s="104"/>
      <c r="BM102" s="105"/>
      <c r="BN102" s="105"/>
      <c r="BO102" s="106"/>
      <c r="BP102" s="19"/>
      <c r="BQ102" s="104"/>
      <c r="BR102" s="105"/>
      <c r="BS102" s="105"/>
      <c r="BT102" s="106"/>
      <c r="BU102" s="104"/>
      <c r="BV102" s="105"/>
      <c r="BW102" s="105"/>
      <c r="BX102" s="106"/>
      <c r="BY102" s="19"/>
      <c r="BZ102" s="104"/>
      <c r="CA102" s="105"/>
      <c r="CB102" s="105"/>
      <c r="CC102" s="106"/>
      <c r="CD102" s="104"/>
      <c r="CE102" s="105"/>
      <c r="CF102" s="105"/>
      <c r="CG102" s="106"/>
      <c r="CH102" s="19"/>
      <c r="CI102" s="104"/>
      <c r="CJ102" s="105"/>
      <c r="CK102" s="105"/>
      <c r="CL102" s="106"/>
      <c r="CM102" s="104"/>
      <c r="CN102" s="105"/>
      <c r="CO102" s="105"/>
      <c r="CP102" s="106"/>
      <c r="CQ102" s="19"/>
      <c r="CR102" s="104"/>
      <c r="CS102" s="105"/>
      <c r="CT102" s="105"/>
      <c r="CU102" s="106"/>
      <c r="CV102" s="104"/>
      <c r="CW102" s="105"/>
      <c r="CX102" s="105"/>
      <c r="CY102" s="106"/>
      <c r="CZ102" s="19"/>
      <c r="DA102" s="104"/>
      <c r="DB102" s="105"/>
      <c r="DC102" s="105"/>
      <c r="DD102" s="106"/>
      <c r="DE102" s="104"/>
      <c r="DF102" s="105"/>
      <c r="DG102" s="105"/>
      <c r="DH102" s="106"/>
      <c r="DI102" s="19"/>
      <c r="DJ102" s="104"/>
      <c r="DK102" s="105"/>
      <c r="DL102" s="105"/>
      <c r="DM102" s="106"/>
      <c r="DN102" s="104"/>
      <c r="DO102" s="105"/>
      <c r="DP102" s="105"/>
      <c r="DQ102" s="106"/>
      <c r="DR102" s="19"/>
      <c r="DS102" s="104"/>
      <c r="DT102" s="105"/>
      <c r="DU102" s="105"/>
      <c r="DV102" s="106"/>
      <c r="DW102" s="104"/>
      <c r="DX102" s="105"/>
      <c r="DY102" s="105"/>
      <c r="DZ102" s="106"/>
      <c r="EA102" s="19"/>
      <c r="EB102" s="104"/>
      <c r="EC102" s="105"/>
      <c r="ED102" s="105"/>
      <c r="EE102" s="106"/>
      <c r="EF102" s="104"/>
      <c r="EG102" s="105"/>
      <c r="EH102" s="105"/>
      <c r="EI102" s="106"/>
      <c r="EJ102" s="19"/>
      <c r="EK102" s="104"/>
      <c r="EL102" s="105"/>
      <c r="EM102" s="105"/>
      <c r="EN102" s="106"/>
      <c r="EO102" s="104"/>
      <c r="EP102" s="105"/>
      <c r="EQ102" s="105"/>
      <c r="ER102" s="106"/>
      <c r="ES102" s="19"/>
      <c r="ET102" s="104"/>
      <c r="EU102" s="105"/>
      <c r="EV102" s="105"/>
      <c r="EW102" s="106"/>
      <c r="EX102" s="104"/>
      <c r="EY102" s="105"/>
      <c r="EZ102" s="105"/>
      <c r="FA102" s="106"/>
      <c r="FB102" s="19"/>
      <c r="FC102" s="104"/>
      <c r="FD102" s="105"/>
      <c r="FE102" s="105"/>
      <c r="FF102" s="106"/>
      <c r="FG102" s="104"/>
      <c r="FH102" s="105"/>
      <c r="FI102" s="105"/>
      <c r="FJ102" s="106"/>
      <c r="FK102" s="19"/>
      <c r="FL102" s="104"/>
      <c r="FM102" s="105"/>
      <c r="FN102" s="105"/>
      <c r="FO102" s="106"/>
      <c r="FP102" s="104"/>
      <c r="FQ102" s="105"/>
      <c r="FR102" s="105"/>
      <c r="FS102" s="106"/>
      <c r="FT102" s="19"/>
      <c r="FU102" s="104"/>
      <c r="FV102" s="105"/>
      <c r="FW102" s="105"/>
      <c r="FX102" s="106"/>
      <c r="FY102" s="104"/>
      <c r="FZ102" s="105"/>
      <c r="GA102" s="105"/>
      <c r="GB102" s="106"/>
      <c r="GC102" s="19"/>
      <c r="GD102" s="104"/>
      <c r="GE102" s="105"/>
      <c r="GF102" s="105"/>
      <c r="GG102" s="106"/>
      <c r="GH102" s="104"/>
      <c r="GI102" s="105"/>
      <c r="GJ102" s="105"/>
      <c r="GK102" s="106"/>
      <c r="GL102" s="19"/>
      <c r="GM102" s="104"/>
      <c r="GN102" s="105"/>
      <c r="GO102" s="105"/>
      <c r="GP102" s="106"/>
      <c r="GQ102" s="104"/>
      <c r="GR102" s="105"/>
      <c r="GS102" s="105"/>
      <c r="GT102" s="106"/>
      <c r="GU102" s="19"/>
      <c r="GV102" s="104"/>
      <c r="GW102" s="105"/>
      <c r="GX102" s="105"/>
      <c r="GY102" s="106"/>
      <c r="GZ102" s="104"/>
      <c r="HA102" s="105"/>
      <c r="HB102" s="105"/>
      <c r="HC102" s="106"/>
      <c r="HD102" s="19"/>
      <c r="HE102" s="104"/>
      <c r="HF102" s="105"/>
      <c r="HG102" s="105"/>
      <c r="HH102" s="106"/>
      <c r="HI102" s="104"/>
      <c r="HJ102" s="105"/>
      <c r="HK102" s="105"/>
      <c r="HL102" s="106"/>
      <c r="HM102" s="19"/>
      <c r="HN102" s="104"/>
      <c r="HO102" s="105"/>
      <c r="HP102" s="105"/>
      <c r="HQ102" s="106"/>
      <c r="HR102" s="104"/>
      <c r="HS102" s="105"/>
      <c r="HT102" s="105"/>
      <c r="HU102" s="106"/>
      <c r="HV102" s="19"/>
      <c r="HW102" s="104"/>
      <c r="HX102" s="105"/>
      <c r="HY102" s="105"/>
      <c r="HZ102" s="106"/>
      <c r="IA102" s="104"/>
      <c r="IB102" s="105"/>
      <c r="IC102" s="105"/>
      <c r="ID102" s="106"/>
      <c r="IE102" s="19"/>
      <c r="IF102" s="104"/>
      <c r="IG102" s="105"/>
      <c r="IH102" s="105"/>
      <c r="II102" s="106"/>
      <c r="IJ102" s="104"/>
      <c r="IK102" s="105"/>
      <c r="IL102" s="105"/>
      <c r="IM102" s="106"/>
      <c r="IN102" s="19"/>
      <c r="IO102" s="104"/>
      <c r="IP102" s="105"/>
      <c r="IQ102" s="105"/>
      <c r="IR102" s="106"/>
      <c r="IS102" s="104"/>
      <c r="IT102" s="105"/>
      <c r="IU102" s="105"/>
      <c r="IV102" s="106"/>
    </row>
    <row r="103" spans="1:256" ht="19.5" customHeight="1">
      <c r="A103" s="89" t="s">
        <v>5</v>
      </c>
      <c r="B103" s="87">
        <v>3</v>
      </c>
      <c r="C103" s="87">
        <v>2</v>
      </c>
      <c r="D103" s="90" t="s">
        <v>44</v>
      </c>
      <c r="E103" s="19"/>
      <c r="F103" s="89" t="s">
        <v>6</v>
      </c>
      <c r="G103" s="87">
        <v>0</v>
      </c>
      <c r="H103" s="87">
        <v>5</v>
      </c>
      <c r="I103" s="99" t="s">
        <v>8</v>
      </c>
      <c r="J103" s="104"/>
      <c r="K103" s="105"/>
      <c r="L103" s="105"/>
      <c r="M103" s="106"/>
      <c r="N103" s="19"/>
      <c r="O103" s="104"/>
      <c r="P103" s="105"/>
      <c r="Q103" s="105"/>
      <c r="R103" s="106"/>
      <c r="S103" s="104"/>
      <c r="T103" s="105"/>
      <c r="U103" s="105"/>
      <c r="V103" s="106"/>
      <c r="W103" s="19"/>
      <c r="X103" s="104"/>
      <c r="Y103" s="105"/>
      <c r="Z103" s="105"/>
      <c r="AA103" s="106"/>
      <c r="AB103" s="104"/>
      <c r="AC103" s="105"/>
      <c r="AD103" s="105"/>
      <c r="AE103" s="106"/>
      <c r="AF103" s="19"/>
      <c r="AG103" s="104"/>
      <c r="AH103" s="105"/>
      <c r="AI103" s="105"/>
      <c r="AJ103" s="106"/>
      <c r="AK103" s="104"/>
      <c r="AL103" s="105"/>
      <c r="AM103" s="105"/>
      <c r="AN103" s="106"/>
      <c r="AO103" s="19"/>
      <c r="AP103" s="104"/>
      <c r="AQ103" s="105"/>
      <c r="AR103" s="105"/>
      <c r="AS103" s="106"/>
      <c r="AT103" s="104"/>
      <c r="AU103" s="105"/>
      <c r="AV103" s="105"/>
      <c r="AW103" s="106"/>
      <c r="AX103" s="19"/>
      <c r="AY103" s="104"/>
      <c r="AZ103" s="105"/>
      <c r="BA103" s="105"/>
      <c r="BB103" s="106"/>
      <c r="BC103" s="104"/>
      <c r="BD103" s="105"/>
      <c r="BE103" s="105"/>
      <c r="BF103" s="106"/>
      <c r="BG103" s="19"/>
      <c r="BH103" s="104"/>
      <c r="BI103" s="105"/>
      <c r="BJ103" s="105"/>
      <c r="BK103" s="106"/>
      <c r="BL103" s="104"/>
      <c r="BM103" s="105"/>
      <c r="BN103" s="105"/>
      <c r="BO103" s="106"/>
      <c r="BP103" s="19"/>
      <c r="BQ103" s="104"/>
      <c r="BR103" s="105"/>
      <c r="BS103" s="105"/>
      <c r="BT103" s="106"/>
      <c r="BU103" s="104"/>
      <c r="BV103" s="105"/>
      <c r="BW103" s="105"/>
      <c r="BX103" s="106"/>
      <c r="BY103" s="19"/>
      <c r="BZ103" s="104"/>
      <c r="CA103" s="105"/>
      <c r="CB103" s="105"/>
      <c r="CC103" s="106"/>
      <c r="CD103" s="104"/>
      <c r="CE103" s="105"/>
      <c r="CF103" s="105"/>
      <c r="CG103" s="106"/>
      <c r="CH103" s="19"/>
      <c r="CI103" s="104"/>
      <c r="CJ103" s="105"/>
      <c r="CK103" s="105"/>
      <c r="CL103" s="106"/>
      <c r="CM103" s="104"/>
      <c r="CN103" s="105"/>
      <c r="CO103" s="105"/>
      <c r="CP103" s="106"/>
      <c r="CQ103" s="19"/>
      <c r="CR103" s="104"/>
      <c r="CS103" s="105"/>
      <c r="CT103" s="105"/>
      <c r="CU103" s="106"/>
      <c r="CV103" s="104"/>
      <c r="CW103" s="105"/>
      <c r="CX103" s="105"/>
      <c r="CY103" s="106"/>
      <c r="CZ103" s="19"/>
      <c r="DA103" s="104"/>
      <c r="DB103" s="105"/>
      <c r="DC103" s="105"/>
      <c r="DD103" s="106"/>
      <c r="DE103" s="104"/>
      <c r="DF103" s="105"/>
      <c r="DG103" s="105"/>
      <c r="DH103" s="106"/>
      <c r="DI103" s="19"/>
      <c r="DJ103" s="104"/>
      <c r="DK103" s="105"/>
      <c r="DL103" s="105"/>
      <c r="DM103" s="106"/>
      <c r="DN103" s="104"/>
      <c r="DO103" s="105"/>
      <c r="DP103" s="105"/>
      <c r="DQ103" s="106"/>
      <c r="DR103" s="19"/>
      <c r="DS103" s="104"/>
      <c r="DT103" s="105"/>
      <c r="DU103" s="105"/>
      <c r="DV103" s="106"/>
      <c r="DW103" s="104"/>
      <c r="DX103" s="105"/>
      <c r="DY103" s="105"/>
      <c r="DZ103" s="106"/>
      <c r="EA103" s="19"/>
      <c r="EB103" s="104"/>
      <c r="EC103" s="105"/>
      <c r="ED103" s="105"/>
      <c r="EE103" s="106"/>
      <c r="EF103" s="104"/>
      <c r="EG103" s="105"/>
      <c r="EH103" s="105"/>
      <c r="EI103" s="106"/>
      <c r="EJ103" s="19"/>
      <c r="EK103" s="104"/>
      <c r="EL103" s="105"/>
      <c r="EM103" s="105"/>
      <c r="EN103" s="106"/>
      <c r="EO103" s="104"/>
      <c r="EP103" s="105"/>
      <c r="EQ103" s="105"/>
      <c r="ER103" s="106"/>
      <c r="ES103" s="19"/>
      <c r="ET103" s="104"/>
      <c r="EU103" s="105"/>
      <c r="EV103" s="105"/>
      <c r="EW103" s="106"/>
      <c r="EX103" s="104"/>
      <c r="EY103" s="105"/>
      <c r="EZ103" s="105"/>
      <c r="FA103" s="106"/>
      <c r="FB103" s="19"/>
      <c r="FC103" s="104"/>
      <c r="FD103" s="105"/>
      <c r="FE103" s="105"/>
      <c r="FF103" s="106"/>
      <c r="FG103" s="104"/>
      <c r="FH103" s="105"/>
      <c r="FI103" s="105"/>
      <c r="FJ103" s="106"/>
      <c r="FK103" s="19"/>
      <c r="FL103" s="104"/>
      <c r="FM103" s="105"/>
      <c r="FN103" s="105"/>
      <c r="FO103" s="106"/>
      <c r="FP103" s="104"/>
      <c r="FQ103" s="105"/>
      <c r="FR103" s="105"/>
      <c r="FS103" s="106"/>
      <c r="FT103" s="19"/>
      <c r="FU103" s="104"/>
      <c r="FV103" s="105"/>
      <c r="FW103" s="105"/>
      <c r="FX103" s="106"/>
      <c r="FY103" s="104"/>
      <c r="FZ103" s="105"/>
      <c r="GA103" s="105"/>
      <c r="GB103" s="106"/>
      <c r="GC103" s="19"/>
      <c r="GD103" s="104"/>
      <c r="GE103" s="105"/>
      <c r="GF103" s="105"/>
      <c r="GG103" s="106"/>
      <c r="GH103" s="104"/>
      <c r="GI103" s="105"/>
      <c r="GJ103" s="105"/>
      <c r="GK103" s="106"/>
      <c r="GL103" s="19"/>
      <c r="GM103" s="104"/>
      <c r="GN103" s="105"/>
      <c r="GO103" s="105"/>
      <c r="GP103" s="106"/>
      <c r="GQ103" s="104"/>
      <c r="GR103" s="105"/>
      <c r="GS103" s="105"/>
      <c r="GT103" s="106"/>
      <c r="GU103" s="19"/>
      <c r="GV103" s="104"/>
      <c r="GW103" s="105"/>
      <c r="GX103" s="105"/>
      <c r="GY103" s="106"/>
      <c r="GZ103" s="104"/>
      <c r="HA103" s="105"/>
      <c r="HB103" s="105"/>
      <c r="HC103" s="106"/>
      <c r="HD103" s="19"/>
      <c r="HE103" s="104"/>
      <c r="HF103" s="105"/>
      <c r="HG103" s="105"/>
      <c r="HH103" s="106"/>
      <c r="HI103" s="104"/>
      <c r="HJ103" s="105"/>
      <c r="HK103" s="105"/>
      <c r="HL103" s="106"/>
      <c r="HM103" s="19"/>
      <c r="HN103" s="104"/>
      <c r="HO103" s="105"/>
      <c r="HP103" s="105"/>
      <c r="HQ103" s="106"/>
      <c r="HR103" s="104"/>
      <c r="HS103" s="105"/>
      <c r="HT103" s="105"/>
      <c r="HU103" s="106"/>
      <c r="HV103" s="19"/>
      <c r="HW103" s="104"/>
      <c r="HX103" s="105"/>
      <c r="HY103" s="105"/>
      <c r="HZ103" s="106"/>
      <c r="IA103" s="104"/>
      <c r="IB103" s="105"/>
      <c r="IC103" s="105"/>
      <c r="ID103" s="106"/>
      <c r="IE103" s="19"/>
      <c r="IF103" s="104"/>
      <c r="IG103" s="105"/>
      <c r="IH103" s="105"/>
      <c r="II103" s="106"/>
      <c r="IJ103" s="104"/>
      <c r="IK103" s="105"/>
      <c r="IL103" s="105"/>
      <c r="IM103" s="106"/>
      <c r="IN103" s="19"/>
      <c r="IO103" s="104"/>
      <c r="IP103" s="105"/>
      <c r="IQ103" s="105"/>
      <c r="IR103" s="106"/>
      <c r="IS103" s="104"/>
      <c r="IT103" s="105"/>
      <c r="IU103" s="105"/>
      <c r="IV103" s="106"/>
    </row>
    <row r="104" spans="1:256" ht="19.5" customHeight="1">
      <c r="A104" s="89" t="s">
        <v>3</v>
      </c>
      <c r="B104" s="87">
        <v>3</v>
      </c>
      <c r="C104" s="87">
        <v>2</v>
      </c>
      <c r="D104" s="90" t="s">
        <v>57</v>
      </c>
      <c r="E104" s="19"/>
      <c r="F104" s="89" t="s">
        <v>56</v>
      </c>
      <c r="G104" s="87">
        <v>1</v>
      </c>
      <c r="H104" s="87">
        <v>4</v>
      </c>
      <c r="I104" s="99" t="s">
        <v>3</v>
      </c>
      <c r="J104" s="104"/>
      <c r="K104" s="105"/>
      <c r="L104" s="105"/>
      <c r="M104" s="106"/>
      <c r="N104" s="19"/>
      <c r="O104" s="104"/>
      <c r="P104" s="105"/>
      <c r="Q104" s="105"/>
      <c r="R104" s="106"/>
      <c r="S104" s="104"/>
      <c r="T104" s="105"/>
      <c r="U104" s="105"/>
      <c r="V104" s="106"/>
      <c r="W104" s="19"/>
      <c r="X104" s="104"/>
      <c r="Y104" s="105"/>
      <c r="Z104" s="105"/>
      <c r="AA104" s="106"/>
      <c r="AB104" s="104"/>
      <c r="AC104" s="105"/>
      <c r="AD104" s="105"/>
      <c r="AE104" s="106"/>
      <c r="AF104" s="19"/>
      <c r="AG104" s="104"/>
      <c r="AH104" s="105"/>
      <c r="AI104" s="105"/>
      <c r="AJ104" s="106"/>
      <c r="AK104" s="104"/>
      <c r="AL104" s="105"/>
      <c r="AM104" s="105"/>
      <c r="AN104" s="106"/>
      <c r="AO104" s="19"/>
      <c r="AP104" s="104"/>
      <c r="AQ104" s="105"/>
      <c r="AR104" s="105"/>
      <c r="AS104" s="106"/>
      <c r="AT104" s="104"/>
      <c r="AU104" s="105"/>
      <c r="AV104" s="105"/>
      <c r="AW104" s="106"/>
      <c r="AX104" s="19"/>
      <c r="AY104" s="104"/>
      <c r="AZ104" s="105"/>
      <c r="BA104" s="105"/>
      <c r="BB104" s="106"/>
      <c r="BC104" s="104"/>
      <c r="BD104" s="105"/>
      <c r="BE104" s="105"/>
      <c r="BF104" s="106"/>
      <c r="BG104" s="19"/>
      <c r="BH104" s="104"/>
      <c r="BI104" s="105"/>
      <c r="BJ104" s="105"/>
      <c r="BK104" s="106"/>
      <c r="BL104" s="104"/>
      <c r="BM104" s="105"/>
      <c r="BN104" s="105"/>
      <c r="BO104" s="106"/>
      <c r="BP104" s="19"/>
      <c r="BQ104" s="104"/>
      <c r="BR104" s="105"/>
      <c r="BS104" s="105"/>
      <c r="BT104" s="106"/>
      <c r="BU104" s="104"/>
      <c r="BV104" s="105"/>
      <c r="BW104" s="105"/>
      <c r="BX104" s="106"/>
      <c r="BY104" s="19"/>
      <c r="BZ104" s="104"/>
      <c r="CA104" s="105"/>
      <c r="CB104" s="105"/>
      <c r="CC104" s="106"/>
      <c r="CD104" s="104"/>
      <c r="CE104" s="105"/>
      <c r="CF104" s="105"/>
      <c r="CG104" s="106"/>
      <c r="CH104" s="19"/>
      <c r="CI104" s="104"/>
      <c r="CJ104" s="105"/>
      <c r="CK104" s="105"/>
      <c r="CL104" s="106"/>
      <c r="CM104" s="104"/>
      <c r="CN104" s="105"/>
      <c r="CO104" s="105"/>
      <c r="CP104" s="106"/>
      <c r="CQ104" s="19"/>
      <c r="CR104" s="104"/>
      <c r="CS104" s="105"/>
      <c r="CT104" s="105"/>
      <c r="CU104" s="106"/>
      <c r="CV104" s="104"/>
      <c r="CW104" s="105"/>
      <c r="CX104" s="105"/>
      <c r="CY104" s="106"/>
      <c r="CZ104" s="19"/>
      <c r="DA104" s="104"/>
      <c r="DB104" s="105"/>
      <c r="DC104" s="105"/>
      <c r="DD104" s="106"/>
      <c r="DE104" s="104"/>
      <c r="DF104" s="105"/>
      <c r="DG104" s="105"/>
      <c r="DH104" s="106"/>
      <c r="DI104" s="19"/>
      <c r="DJ104" s="104"/>
      <c r="DK104" s="105"/>
      <c r="DL104" s="105"/>
      <c r="DM104" s="106"/>
      <c r="DN104" s="104"/>
      <c r="DO104" s="105"/>
      <c r="DP104" s="105"/>
      <c r="DQ104" s="106"/>
      <c r="DR104" s="19"/>
      <c r="DS104" s="104"/>
      <c r="DT104" s="105"/>
      <c r="DU104" s="105"/>
      <c r="DV104" s="106"/>
      <c r="DW104" s="104"/>
      <c r="DX104" s="105"/>
      <c r="DY104" s="105"/>
      <c r="DZ104" s="106"/>
      <c r="EA104" s="19"/>
      <c r="EB104" s="104"/>
      <c r="EC104" s="105"/>
      <c r="ED104" s="105"/>
      <c r="EE104" s="106"/>
      <c r="EF104" s="104"/>
      <c r="EG104" s="105"/>
      <c r="EH104" s="105"/>
      <c r="EI104" s="106"/>
      <c r="EJ104" s="19"/>
      <c r="EK104" s="104"/>
      <c r="EL104" s="105"/>
      <c r="EM104" s="105"/>
      <c r="EN104" s="106"/>
      <c r="EO104" s="104"/>
      <c r="EP104" s="105"/>
      <c r="EQ104" s="105"/>
      <c r="ER104" s="106"/>
      <c r="ES104" s="19"/>
      <c r="ET104" s="104"/>
      <c r="EU104" s="105"/>
      <c r="EV104" s="105"/>
      <c r="EW104" s="106"/>
      <c r="EX104" s="104"/>
      <c r="EY104" s="105"/>
      <c r="EZ104" s="105"/>
      <c r="FA104" s="106"/>
      <c r="FB104" s="19"/>
      <c r="FC104" s="104"/>
      <c r="FD104" s="105"/>
      <c r="FE104" s="105"/>
      <c r="FF104" s="106"/>
      <c r="FG104" s="104"/>
      <c r="FH104" s="105"/>
      <c r="FI104" s="105"/>
      <c r="FJ104" s="106"/>
      <c r="FK104" s="19"/>
      <c r="FL104" s="104"/>
      <c r="FM104" s="105"/>
      <c r="FN104" s="105"/>
      <c r="FO104" s="106"/>
      <c r="FP104" s="104"/>
      <c r="FQ104" s="105"/>
      <c r="FR104" s="105"/>
      <c r="FS104" s="106"/>
      <c r="FT104" s="19"/>
      <c r="FU104" s="104"/>
      <c r="FV104" s="105"/>
      <c r="FW104" s="105"/>
      <c r="FX104" s="106"/>
      <c r="FY104" s="104"/>
      <c r="FZ104" s="105"/>
      <c r="GA104" s="105"/>
      <c r="GB104" s="106"/>
      <c r="GC104" s="19"/>
      <c r="GD104" s="104"/>
      <c r="GE104" s="105"/>
      <c r="GF104" s="105"/>
      <c r="GG104" s="106"/>
      <c r="GH104" s="104"/>
      <c r="GI104" s="105"/>
      <c r="GJ104" s="105"/>
      <c r="GK104" s="106"/>
      <c r="GL104" s="19"/>
      <c r="GM104" s="104"/>
      <c r="GN104" s="105"/>
      <c r="GO104" s="105"/>
      <c r="GP104" s="106"/>
      <c r="GQ104" s="104"/>
      <c r="GR104" s="105"/>
      <c r="GS104" s="105"/>
      <c r="GT104" s="106"/>
      <c r="GU104" s="19"/>
      <c r="GV104" s="104"/>
      <c r="GW104" s="105"/>
      <c r="GX104" s="105"/>
      <c r="GY104" s="106"/>
      <c r="GZ104" s="104"/>
      <c r="HA104" s="105"/>
      <c r="HB104" s="105"/>
      <c r="HC104" s="106"/>
      <c r="HD104" s="19"/>
      <c r="HE104" s="104"/>
      <c r="HF104" s="105"/>
      <c r="HG104" s="105"/>
      <c r="HH104" s="106"/>
      <c r="HI104" s="104"/>
      <c r="HJ104" s="105"/>
      <c r="HK104" s="105"/>
      <c r="HL104" s="106"/>
      <c r="HM104" s="19"/>
      <c r="HN104" s="104"/>
      <c r="HO104" s="105"/>
      <c r="HP104" s="105"/>
      <c r="HQ104" s="106"/>
      <c r="HR104" s="104"/>
      <c r="HS104" s="105"/>
      <c r="HT104" s="105"/>
      <c r="HU104" s="106"/>
      <c r="HV104" s="19"/>
      <c r="HW104" s="104"/>
      <c r="HX104" s="105"/>
      <c r="HY104" s="105"/>
      <c r="HZ104" s="106"/>
      <c r="IA104" s="104"/>
      <c r="IB104" s="105"/>
      <c r="IC104" s="105"/>
      <c r="ID104" s="106"/>
      <c r="IE104" s="19"/>
      <c r="IF104" s="104"/>
      <c r="IG104" s="105"/>
      <c r="IH104" s="105"/>
      <c r="II104" s="106"/>
      <c r="IJ104" s="104"/>
      <c r="IK104" s="105"/>
      <c r="IL104" s="105"/>
      <c r="IM104" s="106"/>
      <c r="IN104" s="19"/>
      <c r="IO104" s="104"/>
      <c r="IP104" s="105"/>
      <c r="IQ104" s="105"/>
      <c r="IR104" s="106"/>
      <c r="IS104" s="104"/>
      <c r="IT104" s="105"/>
      <c r="IU104" s="105"/>
      <c r="IV104" s="106"/>
    </row>
    <row r="105" spans="1:256" ht="19.5" customHeight="1">
      <c r="A105" s="89" t="s">
        <v>1</v>
      </c>
      <c r="B105" s="87">
        <v>5</v>
      </c>
      <c r="C105" s="87">
        <v>0</v>
      </c>
      <c r="D105" s="90" t="s">
        <v>6</v>
      </c>
      <c r="E105" s="19"/>
      <c r="F105" s="89" t="s">
        <v>5</v>
      </c>
      <c r="G105" s="87">
        <v>3</v>
      </c>
      <c r="H105" s="87">
        <v>2</v>
      </c>
      <c r="I105" s="99" t="s">
        <v>10</v>
      </c>
      <c r="J105" s="104"/>
      <c r="K105" s="105"/>
      <c r="L105" s="105"/>
      <c r="M105" s="106"/>
      <c r="N105" s="19"/>
      <c r="O105" s="104"/>
      <c r="P105" s="105"/>
      <c r="Q105" s="105"/>
      <c r="R105" s="106"/>
      <c r="S105" s="104"/>
      <c r="T105" s="105"/>
      <c r="U105" s="105"/>
      <c r="V105" s="106"/>
      <c r="W105" s="19"/>
      <c r="X105" s="104"/>
      <c r="Y105" s="105"/>
      <c r="Z105" s="105"/>
      <c r="AA105" s="106"/>
      <c r="AB105" s="104"/>
      <c r="AC105" s="105"/>
      <c r="AD105" s="105"/>
      <c r="AE105" s="106"/>
      <c r="AF105" s="19"/>
      <c r="AG105" s="104"/>
      <c r="AH105" s="105"/>
      <c r="AI105" s="105"/>
      <c r="AJ105" s="106"/>
      <c r="AK105" s="104"/>
      <c r="AL105" s="105"/>
      <c r="AM105" s="105"/>
      <c r="AN105" s="106"/>
      <c r="AO105" s="19"/>
      <c r="AP105" s="104"/>
      <c r="AQ105" s="105"/>
      <c r="AR105" s="105"/>
      <c r="AS105" s="106"/>
      <c r="AT105" s="104"/>
      <c r="AU105" s="105"/>
      <c r="AV105" s="105"/>
      <c r="AW105" s="106"/>
      <c r="AX105" s="19"/>
      <c r="AY105" s="104"/>
      <c r="AZ105" s="105"/>
      <c r="BA105" s="105"/>
      <c r="BB105" s="106"/>
      <c r="BC105" s="104"/>
      <c r="BD105" s="105"/>
      <c r="BE105" s="105"/>
      <c r="BF105" s="106"/>
      <c r="BG105" s="19"/>
      <c r="BH105" s="104"/>
      <c r="BI105" s="105"/>
      <c r="BJ105" s="105"/>
      <c r="BK105" s="106"/>
      <c r="BL105" s="104"/>
      <c r="BM105" s="105"/>
      <c r="BN105" s="105"/>
      <c r="BO105" s="106"/>
      <c r="BP105" s="19"/>
      <c r="BQ105" s="104"/>
      <c r="BR105" s="105"/>
      <c r="BS105" s="105"/>
      <c r="BT105" s="106"/>
      <c r="BU105" s="104"/>
      <c r="BV105" s="105"/>
      <c r="BW105" s="105"/>
      <c r="BX105" s="106"/>
      <c r="BY105" s="19"/>
      <c r="BZ105" s="104"/>
      <c r="CA105" s="105"/>
      <c r="CB105" s="105"/>
      <c r="CC105" s="106"/>
      <c r="CD105" s="104"/>
      <c r="CE105" s="105"/>
      <c r="CF105" s="105"/>
      <c r="CG105" s="106"/>
      <c r="CH105" s="19"/>
      <c r="CI105" s="104"/>
      <c r="CJ105" s="105"/>
      <c r="CK105" s="105"/>
      <c r="CL105" s="106"/>
      <c r="CM105" s="104"/>
      <c r="CN105" s="105"/>
      <c r="CO105" s="105"/>
      <c r="CP105" s="106"/>
      <c r="CQ105" s="19"/>
      <c r="CR105" s="104"/>
      <c r="CS105" s="105"/>
      <c r="CT105" s="105"/>
      <c r="CU105" s="106"/>
      <c r="CV105" s="104"/>
      <c r="CW105" s="105"/>
      <c r="CX105" s="105"/>
      <c r="CY105" s="106"/>
      <c r="CZ105" s="19"/>
      <c r="DA105" s="104"/>
      <c r="DB105" s="105"/>
      <c r="DC105" s="105"/>
      <c r="DD105" s="106"/>
      <c r="DE105" s="104"/>
      <c r="DF105" s="105"/>
      <c r="DG105" s="105"/>
      <c r="DH105" s="106"/>
      <c r="DI105" s="19"/>
      <c r="DJ105" s="104"/>
      <c r="DK105" s="105"/>
      <c r="DL105" s="105"/>
      <c r="DM105" s="106"/>
      <c r="DN105" s="104"/>
      <c r="DO105" s="105"/>
      <c r="DP105" s="105"/>
      <c r="DQ105" s="106"/>
      <c r="DR105" s="19"/>
      <c r="DS105" s="104"/>
      <c r="DT105" s="105"/>
      <c r="DU105" s="105"/>
      <c r="DV105" s="106"/>
      <c r="DW105" s="104"/>
      <c r="DX105" s="105"/>
      <c r="DY105" s="105"/>
      <c r="DZ105" s="106"/>
      <c r="EA105" s="19"/>
      <c r="EB105" s="104"/>
      <c r="EC105" s="105"/>
      <c r="ED105" s="105"/>
      <c r="EE105" s="106"/>
      <c r="EF105" s="104"/>
      <c r="EG105" s="105"/>
      <c r="EH105" s="105"/>
      <c r="EI105" s="106"/>
      <c r="EJ105" s="19"/>
      <c r="EK105" s="104"/>
      <c r="EL105" s="105"/>
      <c r="EM105" s="105"/>
      <c r="EN105" s="106"/>
      <c r="EO105" s="104"/>
      <c r="EP105" s="105"/>
      <c r="EQ105" s="105"/>
      <c r="ER105" s="106"/>
      <c r="ES105" s="19"/>
      <c r="ET105" s="104"/>
      <c r="EU105" s="105"/>
      <c r="EV105" s="105"/>
      <c r="EW105" s="106"/>
      <c r="EX105" s="104"/>
      <c r="EY105" s="105"/>
      <c r="EZ105" s="105"/>
      <c r="FA105" s="106"/>
      <c r="FB105" s="19"/>
      <c r="FC105" s="104"/>
      <c r="FD105" s="105"/>
      <c r="FE105" s="105"/>
      <c r="FF105" s="106"/>
      <c r="FG105" s="104"/>
      <c r="FH105" s="105"/>
      <c r="FI105" s="105"/>
      <c r="FJ105" s="106"/>
      <c r="FK105" s="19"/>
      <c r="FL105" s="104"/>
      <c r="FM105" s="105"/>
      <c r="FN105" s="105"/>
      <c r="FO105" s="106"/>
      <c r="FP105" s="104"/>
      <c r="FQ105" s="105"/>
      <c r="FR105" s="105"/>
      <c r="FS105" s="106"/>
      <c r="FT105" s="19"/>
      <c r="FU105" s="104"/>
      <c r="FV105" s="105"/>
      <c r="FW105" s="105"/>
      <c r="FX105" s="106"/>
      <c r="FY105" s="104"/>
      <c r="FZ105" s="105"/>
      <c r="GA105" s="105"/>
      <c r="GB105" s="106"/>
      <c r="GC105" s="19"/>
      <c r="GD105" s="104"/>
      <c r="GE105" s="105"/>
      <c r="GF105" s="105"/>
      <c r="GG105" s="106"/>
      <c r="GH105" s="104"/>
      <c r="GI105" s="105"/>
      <c r="GJ105" s="105"/>
      <c r="GK105" s="106"/>
      <c r="GL105" s="19"/>
      <c r="GM105" s="104"/>
      <c r="GN105" s="105"/>
      <c r="GO105" s="105"/>
      <c r="GP105" s="106"/>
      <c r="GQ105" s="104"/>
      <c r="GR105" s="105"/>
      <c r="GS105" s="105"/>
      <c r="GT105" s="106"/>
      <c r="GU105" s="19"/>
      <c r="GV105" s="104"/>
      <c r="GW105" s="105"/>
      <c r="GX105" s="105"/>
      <c r="GY105" s="106"/>
      <c r="GZ105" s="104"/>
      <c r="HA105" s="105"/>
      <c r="HB105" s="105"/>
      <c r="HC105" s="106"/>
      <c r="HD105" s="19"/>
      <c r="HE105" s="104"/>
      <c r="HF105" s="105"/>
      <c r="HG105" s="105"/>
      <c r="HH105" s="106"/>
      <c r="HI105" s="104"/>
      <c r="HJ105" s="105"/>
      <c r="HK105" s="105"/>
      <c r="HL105" s="106"/>
      <c r="HM105" s="19"/>
      <c r="HN105" s="104"/>
      <c r="HO105" s="105"/>
      <c r="HP105" s="105"/>
      <c r="HQ105" s="106"/>
      <c r="HR105" s="104"/>
      <c r="HS105" s="105"/>
      <c r="HT105" s="105"/>
      <c r="HU105" s="106"/>
      <c r="HV105" s="19"/>
      <c r="HW105" s="104"/>
      <c r="HX105" s="105"/>
      <c r="HY105" s="105"/>
      <c r="HZ105" s="106"/>
      <c r="IA105" s="104"/>
      <c r="IB105" s="105"/>
      <c r="IC105" s="105"/>
      <c r="ID105" s="106"/>
      <c r="IE105" s="19"/>
      <c r="IF105" s="104"/>
      <c r="IG105" s="105"/>
      <c r="IH105" s="105"/>
      <c r="II105" s="106"/>
      <c r="IJ105" s="104"/>
      <c r="IK105" s="105"/>
      <c r="IL105" s="105"/>
      <c r="IM105" s="106"/>
      <c r="IN105" s="19"/>
      <c r="IO105" s="104"/>
      <c r="IP105" s="105"/>
      <c r="IQ105" s="105"/>
      <c r="IR105" s="106"/>
      <c r="IS105" s="104"/>
      <c r="IT105" s="105"/>
      <c r="IU105" s="105"/>
      <c r="IV105" s="106"/>
    </row>
    <row r="106" spans="1:256" ht="19.5" customHeight="1">
      <c r="A106" s="89" t="s">
        <v>10</v>
      </c>
      <c r="B106" s="87">
        <v>2</v>
      </c>
      <c r="C106" s="87">
        <v>3</v>
      </c>
      <c r="D106" s="90" t="s">
        <v>9</v>
      </c>
      <c r="E106" s="19"/>
      <c r="F106" s="89" t="s">
        <v>7</v>
      </c>
      <c r="G106" s="87">
        <v>0</v>
      </c>
      <c r="H106" s="87">
        <v>5</v>
      </c>
      <c r="I106" s="99" t="s">
        <v>1</v>
      </c>
      <c r="J106" s="104"/>
      <c r="K106" s="105"/>
      <c r="L106" s="105"/>
      <c r="M106" s="106"/>
      <c r="N106" s="19"/>
      <c r="O106" s="104"/>
      <c r="P106" s="105"/>
      <c r="Q106" s="105"/>
      <c r="R106" s="106"/>
      <c r="S106" s="104"/>
      <c r="T106" s="105"/>
      <c r="U106" s="105"/>
      <c r="V106" s="106"/>
      <c r="W106" s="19"/>
      <c r="X106" s="104"/>
      <c r="Y106" s="105"/>
      <c r="Z106" s="105"/>
      <c r="AA106" s="106"/>
      <c r="AB106" s="104"/>
      <c r="AC106" s="105"/>
      <c r="AD106" s="105"/>
      <c r="AE106" s="106"/>
      <c r="AF106" s="19"/>
      <c r="AG106" s="104"/>
      <c r="AH106" s="105"/>
      <c r="AI106" s="105"/>
      <c r="AJ106" s="106"/>
      <c r="AK106" s="104"/>
      <c r="AL106" s="105"/>
      <c r="AM106" s="105"/>
      <c r="AN106" s="106"/>
      <c r="AO106" s="19"/>
      <c r="AP106" s="104"/>
      <c r="AQ106" s="105"/>
      <c r="AR106" s="105"/>
      <c r="AS106" s="106"/>
      <c r="AT106" s="104"/>
      <c r="AU106" s="105"/>
      <c r="AV106" s="105"/>
      <c r="AW106" s="106"/>
      <c r="AX106" s="19"/>
      <c r="AY106" s="104"/>
      <c r="AZ106" s="105"/>
      <c r="BA106" s="105"/>
      <c r="BB106" s="106"/>
      <c r="BC106" s="104"/>
      <c r="BD106" s="105"/>
      <c r="BE106" s="105"/>
      <c r="BF106" s="106"/>
      <c r="BG106" s="19"/>
      <c r="BH106" s="104"/>
      <c r="BI106" s="105"/>
      <c r="BJ106" s="105"/>
      <c r="BK106" s="106"/>
      <c r="BL106" s="104"/>
      <c r="BM106" s="105"/>
      <c r="BN106" s="105"/>
      <c r="BO106" s="106"/>
      <c r="BP106" s="19"/>
      <c r="BQ106" s="104"/>
      <c r="BR106" s="105"/>
      <c r="BS106" s="105"/>
      <c r="BT106" s="106"/>
      <c r="BU106" s="104"/>
      <c r="BV106" s="105"/>
      <c r="BW106" s="105"/>
      <c r="BX106" s="106"/>
      <c r="BY106" s="19"/>
      <c r="BZ106" s="104"/>
      <c r="CA106" s="105"/>
      <c r="CB106" s="105"/>
      <c r="CC106" s="106"/>
      <c r="CD106" s="104"/>
      <c r="CE106" s="105"/>
      <c r="CF106" s="105"/>
      <c r="CG106" s="106"/>
      <c r="CH106" s="19"/>
      <c r="CI106" s="104"/>
      <c r="CJ106" s="105"/>
      <c r="CK106" s="105"/>
      <c r="CL106" s="106"/>
      <c r="CM106" s="104"/>
      <c r="CN106" s="105"/>
      <c r="CO106" s="105"/>
      <c r="CP106" s="106"/>
      <c r="CQ106" s="19"/>
      <c r="CR106" s="104"/>
      <c r="CS106" s="105"/>
      <c r="CT106" s="105"/>
      <c r="CU106" s="106"/>
      <c r="CV106" s="104"/>
      <c r="CW106" s="105"/>
      <c r="CX106" s="105"/>
      <c r="CY106" s="106"/>
      <c r="CZ106" s="19"/>
      <c r="DA106" s="104"/>
      <c r="DB106" s="105"/>
      <c r="DC106" s="105"/>
      <c r="DD106" s="106"/>
      <c r="DE106" s="104"/>
      <c r="DF106" s="105"/>
      <c r="DG106" s="105"/>
      <c r="DH106" s="106"/>
      <c r="DI106" s="19"/>
      <c r="DJ106" s="104"/>
      <c r="DK106" s="105"/>
      <c r="DL106" s="105"/>
      <c r="DM106" s="106"/>
      <c r="DN106" s="104"/>
      <c r="DO106" s="105"/>
      <c r="DP106" s="105"/>
      <c r="DQ106" s="106"/>
      <c r="DR106" s="19"/>
      <c r="DS106" s="104"/>
      <c r="DT106" s="105"/>
      <c r="DU106" s="105"/>
      <c r="DV106" s="106"/>
      <c r="DW106" s="104"/>
      <c r="DX106" s="105"/>
      <c r="DY106" s="105"/>
      <c r="DZ106" s="106"/>
      <c r="EA106" s="19"/>
      <c r="EB106" s="104"/>
      <c r="EC106" s="105"/>
      <c r="ED106" s="105"/>
      <c r="EE106" s="106"/>
      <c r="EF106" s="104"/>
      <c r="EG106" s="105"/>
      <c r="EH106" s="105"/>
      <c r="EI106" s="106"/>
      <c r="EJ106" s="19"/>
      <c r="EK106" s="104"/>
      <c r="EL106" s="105"/>
      <c r="EM106" s="105"/>
      <c r="EN106" s="106"/>
      <c r="EO106" s="104"/>
      <c r="EP106" s="105"/>
      <c r="EQ106" s="105"/>
      <c r="ER106" s="106"/>
      <c r="ES106" s="19"/>
      <c r="ET106" s="104"/>
      <c r="EU106" s="105"/>
      <c r="EV106" s="105"/>
      <c r="EW106" s="106"/>
      <c r="EX106" s="104"/>
      <c r="EY106" s="105"/>
      <c r="EZ106" s="105"/>
      <c r="FA106" s="106"/>
      <c r="FB106" s="19"/>
      <c r="FC106" s="104"/>
      <c r="FD106" s="105"/>
      <c r="FE106" s="105"/>
      <c r="FF106" s="106"/>
      <c r="FG106" s="104"/>
      <c r="FH106" s="105"/>
      <c r="FI106" s="105"/>
      <c r="FJ106" s="106"/>
      <c r="FK106" s="19"/>
      <c r="FL106" s="104"/>
      <c r="FM106" s="105"/>
      <c r="FN106" s="105"/>
      <c r="FO106" s="106"/>
      <c r="FP106" s="104"/>
      <c r="FQ106" s="105"/>
      <c r="FR106" s="105"/>
      <c r="FS106" s="106"/>
      <c r="FT106" s="19"/>
      <c r="FU106" s="104"/>
      <c r="FV106" s="105"/>
      <c r="FW106" s="105"/>
      <c r="FX106" s="106"/>
      <c r="FY106" s="104"/>
      <c r="FZ106" s="105"/>
      <c r="GA106" s="105"/>
      <c r="GB106" s="106"/>
      <c r="GC106" s="19"/>
      <c r="GD106" s="104"/>
      <c r="GE106" s="105"/>
      <c r="GF106" s="105"/>
      <c r="GG106" s="106"/>
      <c r="GH106" s="104"/>
      <c r="GI106" s="105"/>
      <c r="GJ106" s="105"/>
      <c r="GK106" s="106"/>
      <c r="GL106" s="19"/>
      <c r="GM106" s="104"/>
      <c r="GN106" s="105"/>
      <c r="GO106" s="105"/>
      <c r="GP106" s="106"/>
      <c r="GQ106" s="104"/>
      <c r="GR106" s="105"/>
      <c r="GS106" s="105"/>
      <c r="GT106" s="106"/>
      <c r="GU106" s="19"/>
      <c r="GV106" s="104"/>
      <c r="GW106" s="105"/>
      <c r="GX106" s="105"/>
      <c r="GY106" s="106"/>
      <c r="GZ106" s="104"/>
      <c r="HA106" s="105"/>
      <c r="HB106" s="105"/>
      <c r="HC106" s="106"/>
      <c r="HD106" s="19"/>
      <c r="HE106" s="104"/>
      <c r="HF106" s="105"/>
      <c r="HG106" s="105"/>
      <c r="HH106" s="106"/>
      <c r="HI106" s="104"/>
      <c r="HJ106" s="105"/>
      <c r="HK106" s="105"/>
      <c r="HL106" s="106"/>
      <c r="HM106" s="19"/>
      <c r="HN106" s="104"/>
      <c r="HO106" s="105"/>
      <c r="HP106" s="105"/>
      <c r="HQ106" s="106"/>
      <c r="HR106" s="104"/>
      <c r="HS106" s="105"/>
      <c r="HT106" s="105"/>
      <c r="HU106" s="106"/>
      <c r="HV106" s="19"/>
      <c r="HW106" s="104"/>
      <c r="HX106" s="105"/>
      <c r="HY106" s="105"/>
      <c r="HZ106" s="106"/>
      <c r="IA106" s="104"/>
      <c r="IB106" s="105"/>
      <c r="IC106" s="105"/>
      <c r="ID106" s="106"/>
      <c r="IE106" s="19"/>
      <c r="IF106" s="104"/>
      <c r="IG106" s="105"/>
      <c r="IH106" s="105"/>
      <c r="II106" s="106"/>
      <c r="IJ106" s="104"/>
      <c r="IK106" s="105"/>
      <c r="IL106" s="105"/>
      <c r="IM106" s="106"/>
      <c r="IN106" s="19"/>
      <c r="IO106" s="104"/>
      <c r="IP106" s="105"/>
      <c r="IQ106" s="105"/>
      <c r="IR106" s="106"/>
      <c r="IS106" s="104"/>
      <c r="IT106" s="105"/>
      <c r="IU106" s="105"/>
      <c r="IV106" s="106"/>
    </row>
    <row r="107" spans="1:256" ht="19.5" customHeight="1">
      <c r="A107" s="91" t="s">
        <v>8</v>
      </c>
      <c r="B107" s="87">
        <v>2</v>
      </c>
      <c r="C107" s="87">
        <v>3</v>
      </c>
      <c r="D107" s="92" t="s">
        <v>7</v>
      </c>
      <c r="E107" s="19"/>
      <c r="F107" s="91" t="s">
        <v>9</v>
      </c>
      <c r="G107" s="87">
        <v>4</v>
      </c>
      <c r="H107" s="87">
        <v>1</v>
      </c>
      <c r="I107" s="100" t="s">
        <v>44</v>
      </c>
      <c r="J107" s="104"/>
      <c r="K107" s="105"/>
      <c r="L107" s="105"/>
      <c r="M107" s="106"/>
      <c r="N107" s="19"/>
      <c r="O107" s="104"/>
      <c r="P107" s="105"/>
      <c r="Q107" s="105"/>
      <c r="R107" s="106"/>
      <c r="S107" s="104"/>
      <c r="T107" s="105"/>
      <c r="U107" s="105"/>
      <c r="V107" s="106"/>
      <c r="W107" s="19"/>
      <c r="X107" s="104"/>
      <c r="Y107" s="105"/>
      <c r="Z107" s="105"/>
      <c r="AA107" s="106"/>
      <c r="AB107" s="104"/>
      <c r="AC107" s="105"/>
      <c r="AD107" s="105"/>
      <c r="AE107" s="106"/>
      <c r="AF107" s="19"/>
      <c r="AG107" s="104"/>
      <c r="AH107" s="105"/>
      <c r="AI107" s="105"/>
      <c r="AJ107" s="106"/>
      <c r="AK107" s="104"/>
      <c r="AL107" s="105"/>
      <c r="AM107" s="105"/>
      <c r="AN107" s="106"/>
      <c r="AO107" s="19"/>
      <c r="AP107" s="104"/>
      <c r="AQ107" s="105"/>
      <c r="AR107" s="105"/>
      <c r="AS107" s="106"/>
      <c r="AT107" s="104"/>
      <c r="AU107" s="105"/>
      <c r="AV107" s="105"/>
      <c r="AW107" s="106"/>
      <c r="AX107" s="19"/>
      <c r="AY107" s="104"/>
      <c r="AZ107" s="105"/>
      <c r="BA107" s="105"/>
      <c r="BB107" s="106"/>
      <c r="BC107" s="104"/>
      <c r="BD107" s="105"/>
      <c r="BE107" s="105"/>
      <c r="BF107" s="106"/>
      <c r="BG107" s="19"/>
      <c r="BH107" s="104"/>
      <c r="BI107" s="105"/>
      <c r="BJ107" s="105"/>
      <c r="BK107" s="106"/>
      <c r="BL107" s="104"/>
      <c r="BM107" s="105"/>
      <c r="BN107" s="105"/>
      <c r="BO107" s="106"/>
      <c r="BP107" s="19"/>
      <c r="BQ107" s="104"/>
      <c r="BR107" s="105"/>
      <c r="BS107" s="105"/>
      <c r="BT107" s="106"/>
      <c r="BU107" s="104"/>
      <c r="BV107" s="105"/>
      <c r="BW107" s="105"/>
      <c r="BX107" s="106"/>
      <c r="BY107" s="19"/>
      <c r="BZ107" s="104"/>
      <c r="CA107" s="105"/>
      <c r="CB107" s="105"/>
      <c r="CC107" s="106"/>
      <c r="CD107" s="104"/>
      <c r="CE107" s="105"/>
      <c r="CF107" s="105"/>
      <c r="CG107" s="106"/>
      <c r="CH107" s="19"/>
      <c r="CI107" s="104"/>
      <c r="CJ107" s="105"/>
      <c r="CK107" s="105"/>
      <c r="CL107" s="106"/>
      <c r="CM107" s="104"/>
      <c r="CN107" s="105"/>
      <c r="CO107" s="105"/>
      <c r="CP107" s="106"/>
      <c r="CQ107" s="19"/>
      <c r="CR107" s="104"/>
      <c r="CS107" s="105"/>
      <c r="CT107" s="105"/>
      <c r="CU107" s="106"/>
      <c r="CV107" s="104"/>
      <c r="CW107" s="105"/>
      <c r="CX107" s="105"/>
      <c r="CY107" s="106"/>
      <c r="CZ107" s="19"/>
      <c r="DA107" s="104"/>
      <c r="DB107" s="105"/>
      <c r="DC107" s="105"/>
      <c r="DD107" s="106"/>
      <c r="DE107" s="104"/>
      <c r="DF107" s="105"/>
      <c r="DG107" s="105"/>
      <c r="DH107" s="106"/>
      <c r="DI107" s="19"/>
      <c r="DJ107" s="104"/>
      <c r="DK107" s="105"/>
      <c r="DL107" s="105"/>
      <c r="DM107" s="106"/>
      <c r="DN107" s="104"/>
      <c r="DO107" s="105"/>
      <c r="DP107" s="105"/>
      <c r="DQ107" s="106"/>
      <c r="DR107" s="19"/>
      <c r="DS107" s="104"/>
      <c r="DT107" s="105"/>
      <c r="DU107" s="105"/>
      <c r="DV107" s="106"/>
      <c r="DW107" s="104"/>
      <c r="DX107" s="105"/>
      <c r="DY107" s="105"/>
      <c r="DZ107" s="106"/>
      <c r="EA107" s="19"/>
      <c r="EB107" s="104"/>
      <c r="EC107" s="105"/>
      <c r="ED107" s="105"/>
      <c r="EE107" s="106"/>
      <c r="EF107" s="104"/>
      <c r="EG107" s="105"/>
      <c r="EH107" s="105"/>
      <c r="EI107" s="106"/>
      <c r="EJ107" s="19"/>
      <c r="EK107" s="104"/>
      <c r="EL107" s="105"/>
      <c r="EM107" s="105"/>
      <c r="EN107" s="106"/>
      <c r="EO107" s="104"/>
      <c r="EP107" s="105"/>
      <c r="EQ107" s="105"/>
      <c r="ER107" s="106"/>
      <c r="ES107" s="19"/>
      <c r="ET107" s="104"/>
      <c r="EU107" s="105"/>
      <c r="EV107" s="105"/>
      <c r="EW107" s="106"/>
      <c r="EX107" s="104"/>
      <c r="EY107" s="105"/>
      <c r="EZ107" s="105"/>
      <c r="FA107" s="106"/>
      <c r="FB107" s="19"/>
      <c r="FC107" s="104"/>
      <c r="FD107" s="105"/>
      <c r="FE107" s="105"/>
      <c r="FF107" s="106"/>
      <c r="FG107" s="104"/>
      <c r="FH107" s="105"/>
      <c r="FI107" s="105"/>
      <c r="FJ107" s="106"/>
      <c r="FK107" s="19"/>
      <c r="FL107" s="104"/>
      <c r="FM107" s="105"/>
      <c r="FN107" s="105"/>
      <c r="FO107" s="106"/>
      <c r="FP107" s="104"/>
      <c r="FQ107" s="105"/>
      <c r="FR107" s="105"/>
      <c r="FS107" s="106"/>
      <c r="FT107" s="19"/>
      <c r="FU107" s="104"/>
      <c r="FV107" s="105"/>
      <c r="FW107" s="105"/>
      <c r="FX107" s="106"/>
      <c r="FY107" s="104"/>
      <c r="FZ107" s="105"/>
      <c r="GA107" s="105"/>
      <c r="GB107" s="106"/>
      <c r="GC107" s="19"/>
      <c r="GD107" s="104"/>
      <c r="GE107" s="105"/>
      <c r="GF107" s="105"/>
      <c r="GG107" s="106"/>
      <c r="GH107" s="104"/>
      <c r="GI107" s="105"/>
      <c r="GJ107" s="105"/>
      <c r="GK107" s="106"/>
      <c r="GL107" s="19"/>
      <c r="GM107" s="104"/>
      <c r="GN107" s="105"/>
      <c r="GO107" s="105"/>
      <c r="GP107" s="106"/>
      <c r="GQ107" s="104"/>
      <c r="GR107" s="105"/>
      <c r="GS107" s="105"/>
      <c r="GT107" s="106"/>
      <c r="GU107" s="19"/>
      <c r="GV107" s="104"/>
      <c r="GW107" s="105"/>
      <c r="GX107" s="105"/>
      <c r="GY107" s="106"/>
      <c r="GZ107" s="104"/>
      <c r="HA107" s="105"/>
      <c r="HB107" s="105"/>
      <c r="HC107" s="106"/>
      <c r="HD107" s="19"/>
      <c r="HE107" s="104"/>
      <c r="HF107" s="105"/>
      <c r="HG107" s="105"/>
      <c r="HH107" s="106"/>
      <c r="HI107" s="104"/>
      <c r="HJ107" s="105"/>
      <c r="HK107" s="105"/>
      <c r="HL107" s="106"/>
      <c r="HM107" s="19"/>
      <c r="HN107" s="104"/>
      <c r="HO107" s="105"/>
      <c r="HP107" s="105"/>
      <c r="HQ107" s="106"/>
      <c r="HR107" s="104"/>
      <c r="HS107" s="105"/>
      <c r="HT107" s="105"/>
      <c r="HU107" s="106"/>
      <c r="HV107" s="19"/>
      <c r="HW107" s="104"/>
      <c r="HX107" s="105"/>
      <c r="HY107" s="105"/>
      <c r="HZ107" s="106"/>
      <c r="IA107" s="104"/>
      <c r="IB107" s="105"/>
      <c r="IC107" s="105"/>
      <c r="ID107" s="106"/>
      <c r="IE107" s="19"/>
      <c r="IF107" s="104"/>
      <c r="IG107" s="105"/>
      <c r="IH107" s="105"/>
      <c r="II107" s="106"/>
      <c r="IJ107" s="104"/>
      <c r="IK107" s="105"/>
      <c r="IL107" s="105"/>
      <c r="IM107" s="106"/>
      <c r="IN107" s="19"/>
      <c r="IO107" s="104"/>
      <c r="IP107" s="105"/>
      <c r="IQ107" s="105"/>
      <c r="IR107" s="106"/>
      <c r="IS107" s="104"/>
      <c r="IT107" s="105"/>
      <c r="IU107" s="105"/>
      <c r="IV107" s="106"/>
    </row>
    <row r="108" spans="1:256" ht="19.5" customHeight="1">
      <c r="A108" s="93" t="s">
        <v>11</v>
      </c>
      <c r="B108" s="229"/>
      <c r="C108" s="229"/>
      <c r="D108" s="229"/>
      <c r="E108" s="20"/>
      <c r="F108" s="93" t="s">
        <v>11</v>
      </c>
      <c r="G108" s="229"/>
      <c r="H108" s="229"/>
      <c r="I108" s="229"/>
      <c r="J108" s="20"/>
      <c r="K108" s="233"/>
      <c r="L108" s="233"/>
      <c r="M108" s="233"/>
      <c r="N108" s="20"/>
      <c r="O108" s="20"/>
      <c r="P108" s="233"/>
      <c r="Q108" s="233"/>
      <c r="R108" s="233"/>
      <c r="S108" s="20"/>
      <c r="T108" s="233"/>
      <c r="U108" s="233"/>
      <c r="V108" s="233"/>
      <c r="W108" s="20"/>
      <c r="X108" s="20"/>
      <c r="Y108" s="233"/>
      <c r="Z108" s="233"/>
      <c r="AA108" s="233"/>
      <c r="AB108" s="20"/>
      <c r="AC108" s="233"/>
      <c r="AD108" s="233"/>
      <c r="AE108" s="233"/>
      <c r="AF108" s="20"/>
      <c r="AG108" s="20"/>
      <c r="AH108" s="233"/>
      <c r="AI108" s="233"/>
      <c r="AJ108" s="233"/>
      <c r="AK108" s="20"/>
      <c r="AL108" s="233"/>
      <c r="AM108" s="233"/>
      <c r="AN108" s="233"/>
      <c r="AO108" s="20"/>
      <c r="AP108" s="20"/>
      <c r="AQ108" s="233"/>
      <c r="AR108" s="233"/>
      <c r="AS108" s="233"/>
      <c r="AT108" s="20"/>
      <c r="AU108" s="233"/>
      <c r="AV108" s="233"/>
      <c r="AW108" s="233"/>
      <c r="AX108" s="20"/>
      <c r="AY108" s="20"/>
      <c r="AZ108" s="233"/>
      <c r="BA108" s="233"/>
      <c r="BB108" s="233"/>
      <c r="BC108" s="20"/>
      <c r="BD108" s="233"/>
      <c r="BE108" s="233"/>
      <c r="BF108" s="233"/>
      <c r="BG108" s="20"/>
      <c r="BH108" s="20"/>
      <c r="BI108" s="233"/>
      <c r="BJ108" s="233"/>
      <c r="BK108" s="233"/>
      <c r="BL108" s="20"/>
      <c r="BM108" s="233"/>
      <c r="BN108" s="233"/>
      <c r="BO108" s="233"/>
      <c r="BP108" s="20"/>
      <c r="BQ108" s="20"/>
      <c r="BR108" s="233"/>
      <c r="BS108" s="233"/>
      <c r="BT108" s="233"/>
      <c r="BU108" s="20"/>
      <c r="BV108" s="233"/>
      <c r="BW108" s="233"/>
      <c r="BX108" s="233"/>
      <c r="BY108" s="20"/>
      <c r="BZ108" s="20"/>
      <c r="CA108" s="233"/>
      <c r="CB108" s="233"/>
      <c r="CC108" s="233"/>
      <c r="CD108" s="20"/>
      <c r="CE108" s="233"/>
      <c r="CF108" s="233"/>
      <c r="CG108" s="233"/>
      <c r="CH108" s="20"/>
      <c r="CI108" s="20"/>
      <c r="CJ108" s="233"/>
      <c r="CK108" s="233"/>
      <c r="CL108" s="233"/>
      <c r="CM108" s="20"/>
      <c r="CN108" s="233"/>
      <c r="CO108" s="233"/>
      <c r="CP108" s="233"/>
      <c r="CQ108" s="20"/>
      <c r="CR108" s="20"/>
      <c r="CS108" s="233"/>
      <c r="CT108" s="233"/>
      <c r="CU108" s="233"/>
      <c r="CV108" s="20"/>
      <c r="CW108" s="233"/>
      <c r="CX108" s="233"/>
      <c r="CY108" s="233"/>
      <c r="CZ108" s="20"/>
      <c r="DA108" s="20"/>
      <c r="DB108" s="233"/>
      <c r="DC108" s="233"/>
      <c r="DD108" s="233"/>
      <c r="DE108" s="20"/>
      <c r="DF108" s="233"/>
      <c r="DG108" s="233"/>
      <c r="DH108" s="233"/>
      <c r="DI108" s="20"/>
      <c r="DJ108" s="20"/>
      <c r="DK108" s="233"/>
      <c r="DL108" s="233"/>
      <c r="DM108" s="233"/>
      <c r="DN108" s="20"/>
      <c r="DO108" s="233"/>
      <c r="DP108" s="233"/>
      <c r="DQ108" s="233"/>
      <c r="DR108" s="20"/>
      <c r="DS108" s="20"/>
      <c r="DT108" s="233"/>
      <c r="DU108" s="233"/>
      <c r="DV108" s="233"/>
      <c r="DW108" s="20"/>
      <c r="DX108" s="233"/>
      <c r="DY108" s="233"/>
      <c r="DZ108" s="233"/>
      <c r="EA108" s="20"/>
      <c r="EB108" s="20"/>
      <c r="EC108" s="233"/>
      <c r="ED108" s="233"/>
      <c r="EE108" s="233"/>
      <c r="EF108" s="20"/>
      <c r="EG108" s="233"/>
      <c r="EH108" s="233"/>
      <c r="EI108" s="233"/>
      <c r="EJ108" s="20"/>
      <c r="EK108" s="20"/>
      <c r="EL108" s="233"/>
      <c r="EM108" s="233"/>
      <c r="EN108" s="233"/>
      <c r="EO108" s="20"/>
      <c r="EP108" s="233"/>
      <c r="EQ108" s="233"/>
      <c r="ER108" s="233"/>
      <c r="ES108" s="20"/>
      <c r="ET108" s="20"/>
      <c r="EU108" s="233"/>
      <c r="EV108" s="233"/>
      <c r="EW108" s="233"/>
      <c r="EX108" s="20"/>
      <c r="EY108" s="233"/>
      <c r="EZ108" s="233"/>
      <c r="FA108" s="233"/>
      <c r="FB108" s="20"/>
      <c r="FC108" s="20"/>
      <c r="FD108" s="233"/>
      <c r="FE108" s="233"/>
      <c r="FF108" s="233"/>
      <c r="FG108" s="20"/>
      <c r="FH108" s="233"/>
      <c r="FI108" s="233"/>
      <c r="FJ108" s="233"/>
      <c r="FK108" s="20"/>
      <c r="FL108" s="20"/>
      <c r="FM108" s="233"/>
      <c r="FN108" s="233"/>
      <c r="FO108" s="233"/>
      <c r="FP108" s="20"/>
      <c r="FQ108" s="233"/>
      <c r="FR108" s="233"/>
      <c r="FS108" s="233"/>
      <c r="FT108" s="20"/>
      <c r="FU108" s="20"/>
      <c r="FV108" s="233"/>
      <c r="FW108" s="233"/>
      <c r="FX108" s="233"/>
      <c r="FY108" s="20"/>
      <c r="FZ108" s="233"/>
      <c r="GA108" s="233"/>
      <c r="GB108" s="233"/>
      <c r="GC108" s="20"/>
      <c r="GD108" s="20"/>
      <c r="GE108" s="233"/>
      <c r="GF108" s="233"/>
      <c r="GG108" s="233"/>
      <c r="GH108" s="20"/>
      <c r="GI108" s="233"/>
      <c r="GJ108" s="233"/>
      <c r="GK108" s="233"/>
      <c r="GL108" s="20"/>
      <c r="GM108" s="20"/>
      <c r="GN108" s="233"/>
      <c r="GO108" s="233"/>
      <c r="GP108" s="233"/>
      <c r="GQ108" s="20"/>
      <c r="GR108" s="233"/>
      <c r="GS108" s="233"/>
      <c r="GT108" s="233"/>
      <c r="GU108" s="20"/>
      <c r="GV108" s="20"/>
      <c r="GW108" s="233"/>
      <c r="GX108" s="233"/>
      <c r="GY108" s="233"/>
      <c r="GZ108" s="20"/>
      <c r="HA108" s="233"/>
      <c r="HB108" s="233"/>
      <c r="HC108" s="233"/>
      <c r="HD108" s="20"/>
      <c r="HE108" s="20"/>
      <c r="HF108" s="233"/>
      <c r="HG108" s="233"/>
      <c r="HH108" s="233"/>
      <c r="HI108" s="20"/>
      <c r="HJ108" s="233"/>
      <c r="HK108" s="233"/>
      <c r="HL108" s="233"/>
      <c r="HM108" s="20"/>
      <c r="HN108" s="20"/>
      <c r="HO108" s="233"/>
      <c r="HP108" s="233"/>
      <c r="HQ108" s="233"/>
      <c r="HR108" s="20"/>
      <c r="HS108" s="233"/>
      <c r="HT108" s="233"/>
      <c r="HU108" s="233"/>
      <c r="HV108" s="20"/>
      <c r="HW108" s="20"/>
      <c r="HX108" s="233"/>
      <c r="HY108" s="233"/>
      <c r="HZ108" s="233"/>
      <c r="IA108" s="20"/>
      <c r="IB108" s="233"/>
      <c r="IC108" s="233"/>
      <c r="ID108" s="233"/>
      <c r="IE108" s="20"/>
      <c r="IF108" s="20"/>
      <c r="IG108" s="233"/>
      <c r="IH108" s="233"/>
      <c r="II108" s="233"/>
      <c r="IJ108" s="20"/>
      <c r="IK108" s="233"/>
      <c r="IL108" s="233"/>
      <c r="IM108" s="233"/>
      <c r="IN108" s="20"/>
      <c r="IO108" s="20"/>
      <c r="IP108" s="233"/>
      <c r="IQ108" s="233"/>
      <c r="IR108" s="233"/>
      <c r="IS108" s="20"/>
      <c r="IT108" s="233"/>
      <c r="IU108" s="233"/>
      <c r="IV108" s="233"/>
    </row>
    <row r="109" spans="1:256" ht="19.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  <c r="IV109" s="20"/>
    </row>
    <row r="110" spans="1:256" ht="19.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  <c r="IV110" s="20"/>
    </row>
    <row r="111" spans="1:256" ht="19.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  <c r="IV111" s="20"/>
    </row>
    <row r="112" spans="1:256" ht="19.5" customHeight="1">
      <c r="A112" s="219" t="s">
        <v>201</v>
      </c>
      <c r="B112" s="220"/>
      <c r="C112" s="220"/>
      <c r="D112" s="221"/>
      <c r="E112" s="11"/>
      <c r="F112" s="222" t="s">
        <v>202</v>
      </c>
      <c r="G112" s="223"/>
      <c r="H112" s="223"/>
      <c r="I112" s="224"/>
      <c r="J112" s="232"/>
      <c r="K112" s="232"/>
      <c r="L112" s="232"/>
      <c r="M112" s="232"/>
      <c r="N112" s="11"/>
      <c r="O112" s="232"/>
      <c r="P112" s="232"/>
      <c r="Q112" s="232"/>
      <c r="R112" s="232"/>
      <c r="S112" s="232"/>
      <c r="T112" s="232"/>
      <c r="U112" s="232"/>
      <c r="V112" s="232"/>
      <c r="W112" s="11"/>
      <c r="X112" s="232"/>
      <c r="Y112" s="232"/>
      <c r="Z112" s="232"/>
      <c r="AA112" s="232"/>
      <c r="AB112" s="232"/>
      <c r="AC112" s="232"/>
      <c r="AD112" s="232"/>
      <c r="AE112" s="232"/>
      <c r="AF112" s="11"/>
      <c r="AG112" s="232"/>
      <c r="AH112" s="232"/>
      <c r="AI112" s="232"/>
      <c r="AJ112" s="232"/>
      <c r="AK112" s="232"/>
      <c r="AL112" s="232"/>
      <c r="AM112" s="232"/>
      <c r="AN112" s="232"/>
      <c r="AO112" s="11"/>
      <c r="AP112" s="232"/>
      <c r="AQ112" s="232"/>
      <c r="AR112" s="232"/>
      <c r="AS112" s="232"/>
      <c r="AT112" s="232"/>
      <c r="AU112" s="232"/>
      <c r="AV112" s="232"/>
      <c r="AW112" s="232"/>
      <c r="AX112" s="11"/>
      <c r="AY112" s="232"/>
      <c r="AZ112" s="232"/>
      <c r="BA112" s="232"/>
      <c r="BB112" s="232"/>
      <c r="BC112" s="232"/>
      <c r="BD112" s="232"/>
      <c r="BE112" s="232"/>
      <c r="BF112" s="232"/>
      <c r="BG112" s="11"/>
      <c r="BH112" s="232"/>
      <c r="BI112" s="232"/>
      <c r="BJ112" s="232"/>
      <c r="BK112" s="232"/>
      <c r="BL112" s="232"/>
      <c r="BM112" s="232"/>
      <c r="BN112" s="232"/>
      <c r="BO112" s="232"/>
      <c r="BP112" s="11"/>
      <c r="BQ112" s="232"/>
      <c r="BR112" s="232"/>
      <c r="BS112" s="232"/>
      <c r="BT112" s="232"/>
      <c r="BU112" s="232"/>
      <c r="BV112" s="232"/>
      <c r="BW112" s="232"/>
      <c r="BX112" s="232"/>
      <c r="BY112" s="11"/>
      <c r="BZ112" s="232"/>
      <c r="CA112" s="232"/>
      <c r="CB112" s="232"/>
      <c r="CC112" s="232"/>
      <c r="CD112" s="232"/>
      <c r="CE112" s="232"/>
      <c r="CF112" s="232"/>
      <c r="CG112" s="232"/>
      <c r="CH112" s="11"/>
      <c r="CI112" s="232"/>
      <c r="CJ112" s="232"/>
      <c r="CK112" s="232"/>
      <c r="CL112" s="232"/>
      <c r="CM112" s="232"/>
      <c r="CN112" s="232"/>
      <c r="CO112" s="232"/>
      <c r="CP112" s="232"/>
      <c r="CQ112" s="11"/>
      <c r="CR112" s="232"/>
      <c r="CS112" s="232"/>
      <c r="CT112" s="232"/>
      <c r="CU112" s="232"/>
      <c r="CV112" s="232"/>
      <c r="CW112" s="232"/>
      <c r="CX112" s="232"/>
      <c r="CY112" s="232"/>
      <c r="CZ112" s="11"/>
      <c r="DA112" s="232"/>
      <c r="DB112" s="232"/>
      <c r="DC112" s="232"/>
      <c r="DD112" s="232"/>
      <c r="DE112" s="232"/>
      <c r="DF112" s="232"/>
      <c r="DG112" s="232"/>
      <c r="DH112" s="232"/>
      <c r="DI112" s="11"/>
      <c r="DJ112" s="232"/>
      <c r="DK112" s="232"/>
      <c r="DL112" s="232"/>
      <c r="DM112" s="232"/>
      <c r="DN112" s="232"/>
      <c r="DO112" s="232"/>
      <c r="DP112" s="232"/>
      <c r="DQ112" s="232"/>
      <c r="DR112" s="11"/>
      <c r="DS112" s="232"/>
      <c r="DT112" s="232"/>
      <c r="DU112" s="232"/>
      <c r="DV112" s="232"/>
      <c r="DW112" s="232"/>
      <c r="DX112" s="232"/>
      <c r="DY112" s="232"/>
      <c r="DZ112" s="232"/>
      <c r="EA112" s="11"/>
      <c r="EB112" s="232"/>
      <c r="EC112" s="232"/>
      <c r="ED112" s="232"/>
      <c r="EE112" s="232"/>
      <c r="EF112" s="232"/>
      <c r="EG112" s="232"/>
      <c r="EH112" s="232"/>
      <c r="EI112" s="232"/>
      <c r="EJ112" s="11"/>
      <c r="EK112" s="232"/>
      <c r="EL112" s="232"/>
      <c r="EM112" s="232"/>
      <c r="EN112" s="232"/>
      <c r="EO112" s="232"/>
      <c r="EP112" s="232"/>
      <c r="EQ112" s="232"/>
      <c r="ER112" s="232"/>
      <c r="ES112" s="11"/>
      <c r="ET112" s="232"/>
      <c r="EU112" s="232"/>
      <c r="EV112" s="232"/>
      <c r="EW112" s="232"/>
      <c r="EX112" s="232"/>
      <c r="EY112" s="232"/>
      <c r="EZ112" s="232"/>
      <c r="FA112" s="232"/>
      <c r="FB112" s="11"/>
      <c r="FC112" s="232"/>
      <c r="FD112" s="232"/>
      <c r="FE112" s="232"/>
      <c r="FF112" s="232"/>
      <c r="FG112" s="232"/>
      <c r="FH112" s="232"/>
      <c r="FI112" s="232"/>
      <c r="FJ112" s="232"/>
      <c r="FK112" s="11"/>
      <c r="FL112" s="232"/>
      <c r="FM112" s="232"/>
      <c r="FN112" s="232"/>
      <c r="FO112" s="232"/>
      <c r="FP112" s="232"/>
      <c r="FQ112" s="232"/>
      <c r="FR112" s="232"/>
      <c r="FS112" s="232"/>
      <c r="FT112" s="11"/>
      <c r="FU112" s="232"/>
      <c r="FV112" s="232"/>
      <c r="FW112" s="232"/>
      <c r="FX112" s="232"/>
      <c r="FY112" s="232"/>
      <c r="FZ112" s="232"/>
      <c r="GA112" s="232"/>
      <c r="GB112" s="232"/>
      <c r="GC112" s="11"/>
      <c r="GD112" s="232"/>
      <c r="GE112" s="232"/>
      <c r="GF112" s="232"/>
      <c r="GG112" s="232"/>
      <c r="GH112" s="232"/>
      <c r="GI112" s="232"/>
      <c r="GJ112" s="232"/>
      <c r="GK112" s="232"/>
      <c r="GL112" s="11"/>
      <c r="GM112" s="232"/>
      <c r="GN112" s="232"/>
      <c r="GO112" s="232"/>
      <c r="GP112" s="232"/>
      <c r="GQ112" s="232"/>
      <c r="GR112" s="232"/>
      <c r="GS112" s="232"/>
      <c r="GT112" s="232"/>
      <c r="GU112" s="11"/>
      <c r="GV112" s="232"/>
      <c r="GW112" s="232"/>
      <c r="GX112" s="232"/>
      <c r="GY112" s="232"/>
      <c r="GZ112" s="232"/>
      <c r="HA112" s="232"/>
      <c r="HB112" s="232"/>
      <c r="HC112" s="232"/>
      <c r="HD112" s="11"/>
      <c r="HE112" s="232"/>
      <c r="HF112" s="232"/>
      <c r="HG112" s="232"/>
      <c r="HH112" s="232"/>
      <c r="HI112" s="232"/>
      <c r="HJ112" s="232"/>
      <c r="HK112" s="232"/>
      <c r="HL112" s="232"/>
      <c r="HM112" s="11"/>
      <c r="HN112" s="232"/>
      <c r="HO112" s="232"/>
      <c r="HP112" s="232"/>
      <c r="HQ112" s="232"/>
      <c r="HR112" s="232"/>
      <c r="HS112" s="232"/>
      <c r="HT112" s="232"/>
      <c r="HU112" s="232"/>
      <c r="HV112" s="11"/>
      <c r="HW112" s="232"/>
      <c r="HX112" s="232"/>
      <c r="HY112" s="232"/>
      <c r="HZ112" s="232"/>
      <c r="IA112" s="232"/>
      <c r="IB112" s="232"/>
      <c r="IC112" s="232"/>
      <c r="ID112" s="232"/>
      <c r="IE112" s="11"/>
      <c r="IF112" s="232"/>
      <c r="IG112" s="232"/>
      <c r="IH112" s="232"/>
      <c r="II112" s="232"/>
      <c r="IJ112" s="232"/>
      <c r="IK112" s="232"/>
      <c r="IL112" s="232"/>
      <c r="IM112" s="232"/>
      <c r="IN112" s="11"/>
      <c r="IO112" s="232"/>
      <c r="IP112" s="232"/>
      <c r="IQ112" s="232"/>
      <c r="IR112" s="232"/>
      <c r="IS112" s="232"/>
      <c r="IT112" s="232"/>
      <c r="IU112" s="232"/>
      <c r="IV112" s="232"/>
    </row>
    <row r="113" spans="1:256" ht="19.5" customHeight="1">
      <c r="A113" s="86" t="s">
        <v>57</v>
      </c>
      <c r="B113" s="87">
        <v>2</v>
      </c>
      <c r="C113" s="87">
        <v>3</v>
      </c>
      <c r="D113" s="88" t="s">
        <v>7</v>
      </c>
      <c r="E113" s="19"/>
      <c r="F113" s="181" t="s">
        <v>45</v>
      </c>
      <c r="G113" s="87">
        <v>4</v>
      </c>
      <c r="H113" s="87">
        <v>1</v>
      </c>
      <c r="I113" s="98" t="s">
        <v>57</v>
      </c>
      <c r="J113" s="104"/>
      <c r="K113" s="105"/>
      <c r="L113" s="105"/>
      <c r="M113" s="106"/>
      <c r="N113" s="19"/>
      <c r="O113" s="104"/>
      <c r="P113" s="105"/>
      <c r="Q113" s="105"/>
      <c r="R113" s="106"/>
      <c r="S113" s="104"/>
      <c r="T113" s="105"/>
      <c r="U113" s="105"/>
      <c r="V113" s="106"/>
      <c r="W113" s="19"/>
      <c r="X113" s="104"/>
      <c r="Y113" s="105"/>
      <c r="Z113" s="105"/>
      <c r="AA113" s="106"/>
      <c r="AB113" s="104"/>
      <c r="AC113" s="105"/>
      <c r="AD113" s="105"/>
      <c r="AE113" s="106"/>
      <c r="AF113" s="19"/>
      <c r="AG113" s="104"/>
      <c r="AH113" s="105"/>
      <c r="AI113" s="105"/>
      <c r="AJ113" s="106"/>
      <c r="AK113" s="104"/>
      <c r="AL113" s="105"/>
      <c r="AM113" s="105"/>
      <c r="AN113" s="106"/>
      <c r="AO113" s="19"/>
      <c r="AP113" s="104"/>
      <c r="AQ113" s="105"/>
      <c r="AR113" s="105"/>
      <c r="AS113" s="106"/>
      <c r="AT113" s="104"/>
      <c r="AU113" s="105"/>
      <c r="AV113" s="105"/>
      <c r="AW113" s="106"/>
      <c r="AX113" s="19"/>
      <c r="AY113" s="104"/>
      <c r="AZ113" s="105"/>
      <c r="BA113" s="105"/>
      <c r="BB113" s="106"/>
      <c r="BC113" s="104"/>
      <c r="BD113" s="105"/>
      <c r="BE113" s="105"/>
      <c r="BF113" s="106"/>
      <c r="BG113" s="19"/>
      <c r="BH113" s="104"/>
      <c r="BI113" s="105"/>
      <c r="BJ113" s="105"/>
      <c r="BK113" s="106"/>
      <c r="BL113" s="104"/>
      <c r="BM113" s="105"/>
      <c r="BN113" s="105"/>
      <c r="BO113" s="106"/>
      <c r="BP113" s="19"/>
      <c r="BQ113" s="104"/>
      <c r="BR113" s="105"/>
      <c r="BS113" s="105"/>
      <c r="BT113" s="106"/>
      <c r="BU113" s="104"/>
      <c r="BV113" s="105"/>
      <c r="BW113" s="105"/>
      <c r="BX113" s="106"/>
      <c r="BY113" s="19"/>
      <c r="BZ113" s="104"/>
      <c r="CA113" s="105"/>
      <c r="CB113" s="105"/>
      <c r="CC113" s="106"/>
      <c r="CD113" s="104"/>
      <c r="CE113" s="105"/>
      <c r="CF113" s="105"/>
      <c r="CG113" s="106"/>
      <c r="CH113" s="19"/>
      <c r="CI113" s="104"/>
      <c r="CJ113" s="105"/>
      <c r="CK113" s="105"/>
      <c r="CL113" s="106"/>
      <c r="CM113" s="104"/>
      <c r="CN113" s="105"/>
      <c r="CO113" s="105"/>
      <c r="CP113" s="106"/>
      <c r="CQ113" s="19"/>
      <c r="CR113" s="104"/>
      <c r="CS113" s="105"/>
      <c r="CT113" s="105"/>
      <c r="CU113" s="106"/>
      <c r="CV113" s="104"/>
      <c r="CW113" s="105"/>
      <c r="CX113" s="105"/>
      <c r="CY113" s="106"/>
      <c r="CZ113" s="19"/>
      <c r="DA113" s="104"/>
      <c r="DB113" s="105"/>
      <c r="DC113" s="105"/>
      <c r="DD113" s="106"/>
      <c r="DE113" s="104"/>
      <c r="DF113" s="105"/>
      <c r="DG113" s="105"/>
      <c r="DH113" s="106"/>
      <c r="DI113" s="19"/>
      <c r="DJ113" s="104"/>
      <c r="DK113" s="105"/>
      <c r="DL113" s="105"/>
      <c r="DM113" s="106"/>
      <c r="DN113" s="104"/>
      <c r="DO113" s="105"/>
      <c r="DP113" s="105"/>
      <c r="DQ113" s="106"/>
      <c r="DR113" s="19"/>
      <c r="DS113" s="104"/>
      <c r="DT113" s="105"/>
      <c r="DU113" s="105"/>
      <c r="DV113" s="106"/>
      <c r="DW113" s="104"/>
      <c r="DX113" s="105"/>
      <c r="DY113" s="105"/>
      <c r="DZ113" s="106"/>
      <c r="EA113" s="19"/>
      <c r="EB113" s="104"/>
      <c r="EC113" s="105"/>
      <c r="ED113" s="105"/>
      <c r="EE113" s="106"/>
      <c r="EF113" s="104"/>
      <c r="EG113" s="105"/>
      <c r="EH113" s="105"/>
      <c r="EI113" s="106"/>
      <c r="EJ113" s="19"/>
      <c r="EK113" s="104"/>
      <c r="EL113" s="105"/>
      <c r="EM113" s="105"/>
      <c r="EN113" s="106"/>
      <c r="EO113" s="104"/>
      <c r="EP113" s="105"/>
      <c r="EQ113" s="105"/>
      <c r="ER113" s="106"/>
      <c r="ES113" s="19"/>
      <c r="ET113" s="104"/>
      <c r="EU113" s="105"/>
      <c r="EV113" s="105"/>
      <c r="EW113" s="106"/>
      <c r="EX113" s="104"/>
      <c r="EY113" s="105"/>
      <c r="EZ113" s="105"/>
      <c r="FA113" s="106"/>
      <c r="FB113" s="19"/>
      <c r="FC113" s="104"/>
      <c r="FD113" s="105"/>
      <c r="FE113" s="105"/>
      <c r="FF113" s="106"/>
      <c r="FG113" s="104"/>
      <c r="FH113" s="105"/>
      <c r="FI113" s="105"/>
      <c r="FJ113" s="106"/>
      <c r="FK113" s="19"/>
      <c r="FL113" s="104"/>
      <c r="FM113" s="105"/>
      <c r="FN113" s="105"/>
      <c r="FO113" s="106"/>
      <c r="FP113" s="104"/>
      <c r="FQ113" s="105"/>
      <c r="FR113" s="105"/>
      <c r="FS113" s="106"/>
      <c r="FT113" s="19"/>
      <c r="FU113" s="104"/>
      <c r="FV113" s="105"/>
      <c r="FW113" s="105"/>
      <c r="FX113" s="106"/>
      <c r="FY113" s="104"/>
      <c r="FZ113" s="105"/>
      <c r="GA113" s="105"/>
      <c r="GB113" s="106"/>
      <c r="GC113" s="19"/>
      <c r="GD113" s="104"/>
      <c r="GE113" s="105"/>
      <c r="GF113" s="105"/>
      <c r="GG113" s="106"/>
      <c r="GH113" s="104"/>
      <c r="GI113" s="105"/>
      <c r="GJ113" s="105"/>
      <c r="GK113" s="106"/>
      <c r="GL113" s="19"/>
      <c r="GM113" s="104"/>
      <c r="GN113" s="105"/>
      <c r="GO113" s="105"/>
      <c r="GP113" s="106"/>
      <c r="GQ113" s="104"/>
      <c r="GR113" s="105"/>
      <c r="GS113" s="105"/>
      <c r="GT113" s="106"/>
      <c r="GU113" s="19"/>
      <c r="GV113" s="104"/>
      <c r="GW113" s="105"/>
      <c r="GX113" s="105"/>
      <c r="GY113" s="106"/>
      <c r="GZ113" s="104"/>
      <c r="HA113" s="105"/>
      <c r="HB113" s="105"/>
      <c r="HC113" s="106"/>
      <c r="HD113" s="19"/>
      <c r="HE113" s="104"/>
      <c r="HF113" s="105"/>
      <c r="HG113" s="105"/>
      <c r="HH113" s="106"/>
      <c r="HI113" s="104"/>
      <c r="HJ113" s="105"/>
      <c r="HK113" s="105"/>
      <c r="HL113" s="106"/>
      <c r="HM113" s="19"/>
      <c r="HN113" s="104"/>
      <c r="HO113" s="105"/>
      <c r="HP113" s="105"/>
      <c r="HQ113" s="106"/>
      <c r="HR113" s="104"/>
      <c r="HS113" s="105"/>
      <c r="HT113" s="105"/>
      <c r="HU113" s="106"/>
      <c r="HV113" s="19"/>
      <c r="HW113" s="104"/>
      <c r="HX113" s="105"/>
      <c r="HY113" s="105"/>
      <c r="HZ113" s="106"/>
      <c r="IA113" s="104"/>
      <c r="IB113" s="105"/>
      <c r="IC113" s="105"/>
      <c r="ID113" s="106"/>
      <c r="IE113" s="19"/>
      <c r="IF113" s="104"/>
      <c r="IG113" s="105"/>
      <c r="IH113" s="105"/>
      <c r="II113" s="106"/>
      <c r="IJ113" s="104"/>
      <c r="IK113" s="105"/>
      <c r="IL113" s="105"/>
      <c r="IM113" s="106"/>
      <c r="IN113" s="19"/>
      <c r="IO113" s="104"/>
      <c r="IP113" s="105"/>
      <c r="IQ113" s="105"/>
      <c r="IR113" s="106"/>
      <c r="IS113" s="104"/>
      <c r="IT113" s="105"/>
      <c r="IU113" s="105"/>
      <c r="IV113" s="106"/>
    </row>
    <row r="114" spans="1:256" ht="19.5" customHeight="1">
      <c r="A114" s="89" t="s">
        <v>44</v>
      </c>
      <c r="B114" s="87">
        <v>1</v>
      </c>
      <c r="C114" s="87">
        <v>4</v>
      </c>
      <c r="D114" s="90" t="s">
        <v>55</v>
      </c>
      <c r="E114" s="19"/>
      <c r="F114" s="89" t="s">
        <v>2</v>
      </c>
      <c r="G114" s="87">
        <v>3</v>
      </c>
      <c r="H114" s="87">
        <v>2</v>
      </c>
      <c r="I114" s="99" t="s">
        <v>10</v>
      </c>
      <c r="J114" s="104"/>
      <c r="K114" s="105"/>
      <c r="L114" s="105"/>
      <c r="M114" s="106"/>
      <c r="N114" s="19"/>
      <c r="O114" s="104"/>
      <c r="P114" s="105"/>
      <c r="Q114" s="105"/>
      <c r="R114" s="106"/>
      <c r="S114" s="104"/>
      <c r="T114" s="105"/>
      <c r="U114" s="105"/>
      <c r="V114" s="106"/>
      <c r="W114" s="19"/>
      <c r="X114" s="104"/>
      <c r="Y114" s="105"/>
      <c r="Z114" s="105"/>
      <c r="AA114" s="106"/>
      <c r="AB114" s="104"/>
      <c r="AC114" s="105"/>
      <c r="AD114" s="105"/>
      <c r="AE114" s="106"/>
      <c r="AF114" s="19"/>
      <c r="AG114" s="104"/>
      <c r="AH114" s="105"/>
      <c r="AI114" s="105"/>
      <c r="AJ114" s="106"/>
      <c r="AK114" s="104"/>
      <c r="AL114" s="105"/>
      <c r="AM114" s="105"/>
      <c r="AN114" s="106"/>
      <c r="AO114" s="19"/>
      <c r="AP114" s="104"/>
      <c r="AQ114" s="105"/>
      <c r="AR114" s="105"/>
      <c r="AS114" s="106"/>
      <c r="AT114" s="104"/>
      <c r="AU114" s="105"/>
      <c r="AV114" s="105"/>
      <c r="AW114" s="106"/>
      <c r="AX114" s="19"/>
      <c r="AY114" s="104"/>
      <c r="AZ114" s="105"/>
      <c r="BA114" s="105"/>
      <c r="BB114" s="106"/>
      <c r="BC114" s="104"/>
      <c r="BD114" s="105"/>
      <c r="BE114" s="105"/>
      <c r="BF114" s="106"/>
      <c r="BG114" s="19"/>
      <c r="BH114" s="104"/>
      <c r="BI114" s="105"/>
      <c r="BJ114" s="105"/>
      <c r="BK114" s="106"/>
      <c r="BL114" s="104"/>
      <c r="BM114" s="105"/>
      <c r="BN114" s="105"/>
      <c r="BO114" s="106"/>
      <c r="BP114" s="19"/>
      <c r="BQ114" s="104"/>
      <c r="BR114" s="105"/>
      <c r="BS114" s="105"/>
      <c r="BT114" s="106"/>
      <c r="BU114" s="104"/>
      <c r="BV114" s="105"/>
      <c r="BW114" s="105"/>
      <c r="BX114" s="106"/>
      <c r="BY114" s="19"/>
      <c r="BZ114" s="104"/>
      <c r="CA114" s="105"/>
      <c r="CB114" s="105"/>
      <c r="CC114" s="106"/>
      <c r="CD114" s="104"/>
      <c r="CE114" s="105"/>
      <c r="CF114" s="105"/>
      <c r="CG114" s="106"/>
      <c r="CH114" s="19"/>
      <c r="CI114" s="104"/>
      <c r="CJ114" s="105"/>
      <c r="CK114" s="105"/>
      <c r="CL114" s="106"/>
      <c r="CM114" s="104"/>
      <c r="CN114" s="105"/>
      <c r="CO114" s="105"/>
      <c r="CP114" s="106"/>
      <c r="CQ114" s="19"/>
      <c r="CR114" s="104"/>
      <c r="CS114" s="105"/>
      <c r="CT114" s="105"/>
      <c r="CU114" s="106"/>
      <c r="CV114" s="104"/>
      <c r="CW114" s="105"/>
      <c r="CX114" s="105"/>
      <c r="CY114" s="106"/>
      <c r="CZ114" s="19"/>
      <c r="DA114" s="104"/>
      <c r="DB114" s="105"/>
      <c r="DC114" s="105"/>
      <c r="DD114" s="106"/>
      <c r="DE114" s="104"/>
      <c r="DF114" s="105"/>
      <c r="DG114" s="105"/>
      <c r="DH114" s="106"/>
      <c r="DI114" s="19"/>
      <c r="DJ114" s="104"/>
      <c r="DK114" s="105"/>
      <c r="DL114" s="105"/>
      <c r="DM114" s="106"/>
      <c r="DN114" s="104"/>
      <c r="DO114" s="105"/>
      <c r="DP114" s="105"/>
      <c r="DQ114" s="106"/>
      <c r="DR114" s="19"/>
      <c r="DS114" s="104"/>
      <c r="DT114" s="105"/>
      <c r="DU114" s="105"/>
      <c r="DV114" s="106"/>
      <c r="DW114" s="104"/>
      <c r="DX114" s="105"/>
      <c r="DY114" s="105"/>
      <c r="DZ114" s="106"/>
      <c r="EA114" s="19"/>
      <c r="EB114" s="104"/>
      <c r="EC114" s="105"/>
      <c r="ED114" s="105"/>
      <c r="EE114" s="106"/>
      <c r="EF114" s="104"/>
      <c r="EG114" s="105"/>
      <c r="EH114" s="105"/>
      <c r="EI114" s="106"/>
      <c r="EJ114" s="19"/>
      <c r="EK114" s="104"/>
      <c r="EL114" s="105"/>
      <c r="EM114" s="105"/>
      <c r="EN114" s="106"/>
      <c r="EO114" s="104"/>
      <c r="EP114" s="105"/>
      <c r="EQ114" s="105"/>
      <c r="ER114" s="106"/>
      <c r="ES114" s="19"/>
      <c r="ET114" s="104"/>
      <c r="EU114" s="105"/>
      <c r="EV114" s="105"/>
      <c r="EW114" s="106"/>
      <c r="EX114" s="104"/>
      <c r="EY114" s="105"/>
      <c r="EZ114" s="105"/>
      <c r="FA114" s="106"/>
      <c r="FB114" s="19"/>
      <c r="FC114" s="104"/>
      <c r="FD114" s="105"/>
      <c r="FE114" s="105"/>
      <c r="FF114" s="106"/>
      <c r="FG114" s="104"/>
      <c r="FH114" s="105"/>
      <c r="FI114" s="105"/>
      <c r="FJ114" s="106"/>
      <c r="FK114" s="19"/>
      <c r="FL114" s="104"/>
      <c r="FM114" s="105"/>
      <c r="FN114" s="105"/>
      <c r="FO114" s="106"/>
      <c r="FP114" s="104"/>
      <c r="FQ114" s="105"/>
      <c r="FR114" s="105"/>
      <c r="FS114" s="106"/>
      <c r="FT114" s="19"/>
      <c r="FU114" s="104"/>
      <c r="FV114" s="105"/>
      <c r="FW114" s="105"/>
      <c r="FX114" s="106"/>
      <c r="FY114" s="104"/>
      <c r="FZ114" s="105"/>
      <c r="GA114" s="105"/>
      <c r="GB114" s="106"/>
      <c r="GC114" s="19"/>
      <c r="GD114" s="104"/>
      <c r="GE114" s="105"/>
      <c r="GF114" s="105"/>
      <c r="GG114" s="106"/>
      <c r="GH114" s="104"/>
      <c r="GI114" s="105"/>
      <c r="GJ114" s="105"/>
      <c r="GK114" s="106"/>
      <c r="GL114" s="19"/>
      <c r="GM114" s="104"/>
      <c r="GN114" s="105"/>
      <c r="GO114" s="105"/>
      <c r="GP114" s="106"/>
      <c r="GQ114" s="104"/>
      <c r="GR114" s="105"/>
      <c r="GS114" s="105"/>
      <c r="GT114" s="106"/>
      <c r="GU114" s="19"/>
      <c r="GV114" s="104"/>
      <c r="GW114" s="105"/>
      <c r="GX114" s="105"/>
      <c r="GY114" s="106"/>
      <c r="GZ114" s="104"/>
      <c r="HA114" s="105"/>
      <c r="HB114" s="105"/>
      <c r="HC114" s="106"/>
      <c r="HD114" s="19"/>
      <c r="HE114" s="104"/>
      <c r="HF114" s="105"/>
      <c r="HG114" s="105"/>
      <c r="HH114" s="106"/>
      <c r="HI114" s="104"/>
      <c r="HJ114" s="105"/>
      <c r="HK114" s="105"/>
      <c r="HL114" s="106"/>
      <c r="HM114" s="19"/>
      <c r="HN114" s="104"/>
      <c r="HO114" s="105"/>
      <c r="HP114" s="105"/>
      <c r="HQ114" s="106"/>
      <c r="HR114" s="104"/>
      <c r="HS114" s="105"/>
      <c r="HT114" s="105"/>
      <c r="HU114" s="106"/>
      <c r="HV114" s="19"/>
      <c r="HW114" s="104"/>
      <c r="HX114" s="105"/>
      <c r="HY114" s="105"/>
      <c r="HZ114" s="106"/>
      <c r="IA114" s="104"/>
      <c r="IB114" s="105"/>
      <c r="IC114" s="105"/>
      <c r="ID114" s="106"/>
      <c r="IE114" s="19"/>
      <c r="IF114" s="104"/>
      <c r="IG114" s="105"/>
      <c r="IH114" s="105"/>
      <c r="II114" s="106"/>
      <c r="IJ114" s="104"/>
      <c r="IK114" s="105"/>
      <c r="IL114" s="105"/>
      <c r="IM114" s="106"/>
      <c r="IN114" s="19"/>
      <c r="IO114" s="104"/>
      <c r="IP114" s="105"/>
      <c r="IQ114" s="105"/>
      <c r="IR114" s="106"/>
      <c r="IS114" s="104"/>
      <c r="IT114" s="105"/>
      <c r="IU114" s="105"/>
      <c r="IV114" s="106"/>
    </row>
    <row r="115" spans="1:256" ht="19.5" customHeight="1">
      <c r="A115" s="89" t="s">
        <v>6</v>
      </c>
      <c r="B115" s="87">
        <v>4</v>
      </c>
      <c r="C115" s="87">
        <v>1</v>
      </c>
      <c r="D115" s="90" t="s">
        <v>5</v>
      </c>
      <c r="E115" s="19"/>
      <c r="F115" s="89" t="s">
        <v>1</v>
      </c>
      <c r="G115" s="87">
        <v>5</v>
      </c>
      <c r="H115" s="87">
        <v>0</v>
      </c>
      <c r="I115" s="89" t="s">
        <v>44</v>
      </c>
      <c r="J115" s="104"/>
      <c r="K115" s="105"/>
      <c r="L115" s="105"/>
      <c r="M115" s="106"/>
      <c r="N115" s="19"/>
      <c r="O115" s="104"/>
      <c r="P115" s="105"/>
      <c r="Q115" s="105"/>
      <c r="R115" s="106"/>
      <c r="S115" s="104"/>
      <c r="T115" s="105"/>
      <c r="U115" s="105"/>
      <c r="V115" s="106"/>
      <c r="W115" s="19"/>
      <c r="X115" s="104"/>
      <c r="Y115" s="105"/>
      <c r="Z115" s="105"/>
      <c r="AA115" s="106"/>
      <c r="AB115" s="104"/>
      <c r="AC115" s="105"/>
      <c r="AD115" s="105"/>
      <c r="AE115" s="106"/>
      <c r="AF115" s="19"/>
      <c r="AG115" s="104"/>
      <c r="AH115" s="105"/>
      <c r="AI115" s="105"/>
      <c r="AJ115" s="106"/>
      <c r="AK115" s="104"/>
      <c r="AL115" s="105"/>
      <c r="AM115" s="105"/>
      <c r="AN115" s="106"/>
      <c r="AO115" s="19"/>
      <c r="AP115" s="104"/>
      <c r="AQ115" s="105"/>
      <c r="AR115" s="105"/>
      <c r="AS115" s="106"/>
      <c r="AT115" s="104"/>
      <c r="AU115" s="105"/>
      <c r="AV115" s="105"/>
      <c r="AW115" s="106"/>
      <c r="AX115" s="19"/>
      <c r="AY115" s="104"/>
      <c r="AZ115" s="105"/>
      <c r="BA115" s="105"/>
      <c r="BB115" s="106"/>
      <c r="BC115" s="104"/>
      <c r="BD115" s="105"/>
      <c r="BE115" s="105"/>
      <c r="BF115" s="106"/>
      <c r="BG115" s="19"/>
      <c r="BH115" s="104"/>
      <c r="BI115" s="105"/>
      <c r="BJ115" s="105"/>
      <c r="BK115" s="106"/>
      <c r="BL115" s="104"/>
      <c r="BM115" s="105"/>
      <c r="BN115" s="105"/>
      <c r="BO115" s="106"/>
      <c r="BP115" s="19"/>
      <c r="BQ115" s="104"/>
      <c r="BR115" s="105"/>
      <c r="BS115" s="105"/>
      <c r="BT115" s="106"/>
      <c r="BU115" s="104"/>
      <c r="BV115" s="105"/>
      <c r="BW115" s="105"/>
      <c r="BX115" s="106"/>
      <c r="BY115" s="19"/>
      <c r="BZ115" s="104"/>
      <c r="CA115" s="105"/>
      <c r="CB115" s="105"/>
      <c r="CC115" s="106"/>
      <c r="CD115" s="104"/>
      <c r="CE115" s="105"/>
      <c r="CF115" s="105"/>
      <c r="CG115" s="106"/>
      <c r="CH115" s="19"/>
      <c r="CI115" s="104"/>
      <c r="CJ115" s="105"/>
      <c r="CK115" s="105"/>
      <c r="CL115" s="106"/>
      <c r="CM115" s="104"/>
      <c r="CN115" s="105"/>
      <c r="CO115" s="105"/>
      <c r="CP115" s="106"/>
      <c r="CQ115" s="19"/>
      <c r="CR115" s="104"/>
      <c r="CS115" s="105"/>
      <c r="CT115" s="105"/>
      <c r="CU115" s="106"/>
      <c r="CV115" s="104"/>
      <c r="CW115" s="105"/>
      <c r="CX115" s="105"/>
      <c r="CY115" s="106"/>
      <c r="CZ115" s="19"/>
      <c r="DA115" s="104"/>
      <c r="DB115" s="105"/>
      <c r="DC115" s="105"/>
      <c r="DD115" s="106"/>
      <c r="DE115" s="104"/>
      <c r="DF115" s="105"/>
      <c r="DG115" s="105"/>
      <c r="DH115" s="106"/>
      <c r="DI115" s="19"/>
      <c r="DJ115" s="104"/>
      <c r="DK115" s="105"/>
      <c r="DL115" s="105"/>
      <c r="DM115" s="106"/>
      <c r="DN115" s="104"/>
      <c r="DO115" s="105"/>
      <c r="DP115" s="105"/>
      <c r="DQ115" s="106"/>
      <c r="DR115" s="19"/>
      <c r="DS115" s="104"/>
      <c r="DT115" s="105"/>
      <c r="DU115" s="105"/>
      <c r="DV115" s="106"/>
      <c r="DW115" s="104"/>
      <c r="DX115" s="105"/>
      <c r="DY115" s="105"/>
      <c r="DZ115" s="106"/>
      <c r="EA115" s="19"/>
      <c r="EB115" s="104"/>
      <c r="EC115" s="105"/>
      <c r="ED115" s="105"/>
      <c r="EE115" s="106"/>
      <c r="EF115" s="104"/>
      <c r="EG115" s="105"/>
      <c r="EH115" s="105"/>
      <c r="EI115" s="106"/>
      <c r="EJ115" s="19"/>
      <c r="EK115" s="104"/>
      <c r="EL115" s="105"/>
      <c r="EM115" s="105"/>
      <c r="EN115" s="106"/>
      <c r="EO115" s="104"/>
      <c r="EP115" s="105"/>
      <c r="EQ115" s="105"/>
      <c r="ER115" s="106"/>
      <c r="ES115" s="19"/>
      <c r="ET115" s="104"/>
      <c r="EU115" s="105"/>
      <c r="EV115" s="105"/>
      <c r="EW115" s="106"/>
      <c r="EX115" s="104"/>
      <c r="EY115" s="105"/>
      <c r="EZ115" s="105"/>
      <c r="FA115" s="106"/>
      <c r="FB115" s="19"/>
      <c r="FC115" s="104"/>
      <c r="FD115" s="105"/>
      <c r="FE115" s="105"/>
      <c r="FF115" s="106"/>
      <c r="FG115" s="104"/>
      <c r="FH115" s="105"/>
      <c r="FI115" s="105"/>
      <c r="FJ115" s="106"/>
      <c r="FK115" s="19"/>
      <c r="FL115" s="104"/>
      <c r="FM115" s="105"/>
      <c r="FN115" s="105"/>
      <c r="FO115" s="106"/>
      <c r="FP115" s="104"/>
      <c r="FQ115" s="105"/>
      <c r="FR115" s="105"/>
      <c r="FS115" s="106"/>
      <c r="FT115" s="19"/>
      <c r="FU115" s="104"/>
      <c r="FV115" s="105"/>
      <c r="FW115" s="105"/>
      <c r="FX115" s="106"/>
      <c r="FY115" s="104"/>
      <c r="FZ115" s="105"/>
      <c r="GA115" s="105"/>
      <c r="GB115" s="106"/>
      <c r="GC115" s="19"/>
      <c r="GD115" s="104"/>
      <c r="GE115" s="105"/>
      <c r="GF115" s="105"/>
      <c r="GG115" s="106"/>
      <c r="GH115" s="104"/>
      <c r="GI115" s="105"/>
      <c r="GJ115" s="105"/>
      <c r="GK115" s="106"/>
      <c r="GL115" s="19"/>
      <c r="GM115" s="104"/>
      <c r="GN115" s="105"/>
      <c r="GO115" s="105"/>
      <c r="GP115" s="106"/>
      <c r="GQ115" s="104"/>
      <c r="GR115" s="105"/>
      <c r="GS115" s="105"/>
      <c r="GT115" s="106"/>
      <c r="GU115" s="19"/>
      <c r="GV115" s="104"/>
      <c r="GW115" s="105"/>
      <c r="GX115" s="105"/>
      <c r="GY115" s="106"/>
      <c r="GZ115" s="104"/>
      <c r="HA115" s="105"/>
      <c r="HB115" s="105"/>
      <c r="HC115" s="106"/>
      <c r="HD115" s="19"/>
      <c r="HE115" s="104"/>
      <c r="HF115" s="105"/>
      <c r="HG115" s="105"/>
      <c r="HH115" s="106"/>
      <c r="HI115" s="104"/>
      <c r="HJ115" s="105"/>
      <c r="HK115" s="105"/>
      <c r="HL115" s="106"/>
      <c r="HM115" s="19"/>
      <c r="HN115" s="104"/>
      <c r="HO115" s="105"/>
      <c r="HP115" s="105"/>
      <c r="HQ115" s="106"/>
      <c r="HR115" s="104"/>
      <c r="HS115" s="105"/>
      <c r="HT115" s="105"/>
      <c r="HU115" s="106"/>
      <c r="HV115" s="19"/>
      <c r="HW115" s="104"/>
      <c r="HX115" s="105"/>
      <c r="HY115" s="105"/>
      <c r="HZ115" s="106"/>
      <c r="IA115" s="104"/>
      <c r="IB115" s="105"/>
      <c r="IC115" s="105"/>
      <c r="ID115" s="106"/>
      <c r="IE115" s="19"/>
      <c r="IF115" s="104"/>
      <c r="IG115" s="105"/>
      <c r="IH115" s="105"/>
      <c r="II115" s="106"/>
      <c r="IJ115" s="104"/>
      <c r="IK115" s="105"/>
      <c r="IL115" s="105"/>
      <c r="IM115" s="106"/>
      <c r="IN115" s="19"/>
      <c r="IO115" s="104"/>
      <c r="IP115" s="105"/>
      <c r="IQ115" s="105"/>
      <c r="IR115" s="106"/>
      <c r="IS115" s="104"/>
      <c r="IT115" s="105"/>
      <c r="IU115" s="105"/>
      <c r="IV115" s="106"/>
    </row>
    <row r="116" spans="1:256" ht="19.5" customHeight="1">
      <c r="A116" s="89" t="s">
        <v>56</v>
      </c>
      <c r="B116" s="87">
        <v>1</v>
      </c>
      <c r="C116" s="87">
        <v>4</v>
      </c>
      <c r="D116" s="90" t="s">
        <v>45</v>
      </c>
      <c r="E116" s="19"/>
      <c r="F116" s="89" t="s">
        <v>6</v>
      </c>
      <c r="G116" s="87">
        <v>3</v>
      </c>
      <c r="H116" s="87">
        <v>2</v>
      </c>
      <c r="I116" s="99" t="s">
        <v>56</v>
      </c>
      <c r="J116" s="104"/>
      <c r="K116" s="105"/>
      <c r="L116" s="105"/>
      <c r="M116" s="106"/>
      <c r="N116" s="19"/>
      <c r="O116" s="104"/>
      <c r="P116" s="105"/>
      <c r="Q116" s="105"/>
      <c r="R116" s="106"/>
      <c r="S116" s="104"/>
      <c r="T116" s="105"/>
      <c r="U116" s="105"/>
      <c r="V116" s="106"/>
      <c r="W116" s="19"/>
      <c r="X116" s="104"/>
      <c r="Y116" s="105"/>
      <c r="Z116" s="105"/>
      <c r="AA116" s="106"/>
      <c r="AB116" s="104"/>
      <c r="AC116" s="105"/>
      <c r="AD116" s="105"/>
      <c r="AE116" s="106"/>
      <c r="AF116" s="19"/>
      <c r="AG116" s="104"/>
      <c r="AH116" s="105"/>
      <c r="AI116" s="105"/>
      <c r="AJ116" s="106"/>
      <c r="AK116" s="104"/>
      <c r="AL116" s="105"/>
      <c r="AM116" s="105"/>
      <c r="AN116" s="106"/>
      <c r="AO116" s="19"/>
      <c r="AP116" s="104"/>
      <c r="AQ116" s="105"/>
      <c r="AR116" s="105"/>
      <c r="AS116" s="106"/>
      <c r="AT116" s="104"/>
      <c r="AU116" s="105"/>
      <c r="AV116" s="105"/>
      <c r="AW116" s="106"/>
      <c r="AX116" s="19"/>
      <c r="AY116" s="104"/>
      <c r="AZ116" s="105"/>
      <c r="BA116" s="105"/>
      <c r="BB116" s="106"/>
      <c r="BC116" s="104"/>
      <c r="BD116" s="105"/>
      <c r="BE116" s="105"/>
      <c r="BF116" s="106"/>
      <c r="BG116" s="19"/>
      <c r="BH116" s="104"/>
      <c r="BI116" s="105"/>
      <c r="BJ116" s="105"/>
      <c r="BK116" s="106"/>
      <c r="BL116" s="104"/>
      <c r="BM116" s="105"/>
      <c r="BN116" s="105"/>
      <c r="BO116" s="106"/>
      <c r="BP116" s="19"/>
      <c r="BQ116" s="104"/>
      <c r="BR116" s="105"/>
      <c r="BS116" s="105"/>
      <c r="BT116" s="106"/>
      <c r="BU116" s="104"/>
      <c r="BV116" s="105"/>
      <c r="BW116" s="105"/>
      <c r="BX116" s="106"/>
      <c r="BY116" s="19"/>
      <c r="BZ116" s="104"/>
      <c r="CA116" s="105"/>
      <c r="CB116" s="105"/>
      <c r="CC116" s="106"/>
      <c r="CD116" s="104"/>
      <c r="CE116" s="105"/>
      <c r="CF116" s="105"/>
      <c r="CG116" s="106"/>
      <c r="CH116" s="19"/>
      <c r="CI116" s="104"/>
      <c r="CJ116" s="105"/>
      <c r="CK116" s="105"/>
      <c r="CL116" s="106"/>
      <c r="CM116" s="104"/>
      <c r="CN116" s="105"/>
      <c r="CO116" s="105"/>
      <c r="CP116" s="106"/>
      <c r="CQ116" s="19"/>
      <c r="CR116" s="104"/>
      <c r="CS116" s="105"/>
      <c r="CT116" s="105"/>
      <c r="CU116" s="106"/>
      <c r="CV116" s="104"/>
      <c r="CW116" s="105"/>
      <c r="CX116" s="105"/>
      <c r="CY116" s="106"/>
      <c r="CZ116" s="19"/>
      <c r="DA116" s="104"/>
      <c r="DB116" s="105"/>
      <c r="DC116" s="105"/>
      <c r="DD116" s="106"/>
      <c r="DE116" s="104"/>
      <c r="DF116" s="105"/>
      <c r="DG116" s="105"/>
      <c r="DH116" s="106"/>
      <c r="DI116" s="19"/>
      <c r="DJ116" s="104"/>
      <c r="DK116" s="105"/>
      <c r="DL116" s="105"/>
      <c r="DM116" s="106"/>
      <c r="DN116" s="104"/>
      <c r="DO116" s="105"/>
      <c r="DP116" s="105"/>
      <c r="DQ116" s="106"/>
      <c r="DR116" s="19"/>
      <c r="DS116" s="104"/>
      <c r="DT116" s="105"/>
      <c r="DU116" s="105"/>
      <c r="DV116" s="106"/>
      <c r="DW116" s="104"/>
      <c r="DX116" s="105"/>
      <c r="DY116" s="105"/>
      <c r="DZ116" s="106"/>
      <c r="EA116" s="19"/>
      <c r="EB116" s="104"/>
      <c r="EC116" s="105"/>
      <c r="ED116" s="105"/>
      <c r="EE116" s="106"/>
      <c r="EF116" s="104"/>
      <c r="EG116" s="105"/>
      <c r="EH116" s="105"/>
      <c r="EI116" s="106"/>
      <c r="EJ116" s="19"/>
      <c r="EK116" s="104"/>
      <c r="EL116" s="105"/>
      <c r="EM116" s="105"/>
      <c r="EN116" s="106"/>
      <c r="EO116" s="104"/>
      <c r="EP116" s="105"/>
      <c r="EQ116" s="105"/>
      <c r="ER116" s="106"/>
      <c r="ES116" s="19"/>
      <c r="ET116" s="104"/>
      <c r="EU116" s="105"/>
      <c r="EV116" s="105"/>
      <c r="EW116" s="106"/>
      <c r="EX116" s="104"/>
      <c r="EY116" s="105"/>
      <c r="EZ116" s="105"/>
      <c r="FA116" s="106"/>
      <c r="FB116" s="19"/>
      <c r="FC116" s="104"/>
      <c r="FD116" s="105"/>
      <c r="FE116" s="105"/>
      <c r="FF116" s="106"/>
      <c r="FG116" s="104"/>
      <c r="FH116" s="105"/>
      <c r="FI116" s="105"/>
      <c r="FJ116" s="106"/>
      <c r="FK116" s="19"/>
      <c r="FL116" s="104"/>
      <c r="FM116" s="105"/>
      <c r="FN116" s="105"/>
      <c r="FO116" s="106"/>
      <c r="FP116" s="104"/>
      <c r="FQ116" s="105"/>
      <c r="FR116" s="105"/>
      <c r="FS116" s="106"/>
      <c r="FT116" s="19"/>
      <c r="FU116" s="104"/>
      <c r="FV116" s="105"/>
      <c r="FW116" s="105"/>
      <c r="FX116" s="106"/>
      <c r="FY116" s="104"/>
      <c r="FZ116" s="105"/>
      <c r="GA116" s="105"/>
      <c r="GB116" s="106"/>
      <c r="GC116" s="19"/>
      <c r="GD116" s="104"/>
      <c r="GE116" s="105"/>
      <c r="GF116" s="105"/>
      <c r="GG116" s="106"/>
      <c r="GH116" s="104"/>
      <c r="GI116" s="105"/>
      <c r="GJ116" s="105"/>
      <c r="GK116" s="106"/>
      <c r="GL116" s="19"/>
      <c r="GM116" s="104"/>
      <c r="GN116" s="105"/>
      <c r="GO116" s="105"/>
      <c r="GP116" s="106"/>
      <c r="GQ116" s="104"/>
      <c r="GR116" s="105"/>
      <c r="GS116" s="105"/>
      <c r="GT116" s="106"/>
      <c r="GU116" s="19"/>
      <c r="GV116" s="104"/>
      <c r="GW116" s="105"/>
      <c r="GX116" s="105"/>
      <c r="GY116" s="106"/>
      <c r="GZ116" s="104"/>
      <c r="HA116" s="105"/>
      <c r="HB116" s="105"/>
      <c r="HC116" s="106"/>
      <c r="HD116" s="19"/>
      <c r="HE116" s="104"/>
      <c r="HF116" s="105"/>
      <c r="HG116" s="105"/>
      <c r="HH116" s="106"/>
      <c r="HI116" s="104"/>
      <c r="HJ116" s="105"/>
      <c r="HK116" s="105"/>
      <c r="HL116" s="106"/>
      <c r="HM116" s="19"/>
      <c r="HN116" s="104"/>
      <c r="HO116" s="105"/>
      <c r="HP116" s="105"/>
      <c r="HQ116" s="106"/>
      <c r="HR116" s="104"/>
      <c r="HS116" s="105"/>
      <c r="HT116" s="105"/>
      <c r="HU116" s="106"/>
      <c r="HV116" s="19"/>
      <c r="HW116" s="104"/>
      <c r="HX116" s="105"/>
      <c r="HY116" s="105"/>
      <c r="HZ116" s="106"/>
      <c r="IA116" s="104"/>
      <c r="IB116" s="105"/>
      <c r="IC116" s="105"/>
      <c r="ID116" s="106"/>
      <c r="IE116" s="19"/>
      <c r="IF116" s="104"/>
      <c r="IG116" s="105"/>
      <c r="IH116" s="105"/>
      <c r="II116" s="106"/>
      <c r="IJ116" s="104"/>
      <c r="IK116" s="105"/>
      <c r="IL116" s="105"/>
      <c r="IM116" s="106"/>
      <c r="IN116" s="19"/>
      <c r="IO116" s="104"/>
      <c r="IP116" s="105"/>
      <c r="IQ116" s="105"/>
      <c r="IR116" s="106"/>
      <c r="IS116" s="104"/>
      <c r="IT116" s="105"/>
      <c r="IU116" s="105"/>
      <c r="IV116" s="106"/>
    </row>
    <row r="117" spans="1:256" ht="19.5" customHeight="1">
      <c r="A117" s="89" t="s">
        <v>3</v>
      </c>
      <c r="B117" s="87">
        <v>4</v>
      </c>
      <c r="C117" s="87">
        <v>1</v>
      </c>
      <c r="D117" s="90" t="s">
        <v>2</v>
      </c>
      <c r="E117" s="19"/>
      <c r="F117" s="89" t="s">
        <v>55</v>
      </c>
      <c r="G117" s="87">
        <v>3</v>
      </c>
      <c r="H117" s="87">
        <v>2</v>
      </c>
      <c r="I117" s="99" t="s">
        <v>3</v>
      </c>
      <c r="J117" s="104"/>
      <c r="K117" s="105"/>
      <c r="L117" s="105"/>
      <c r="M117" s="106"/>
      <c r="N117" s="19"/>
      <c r="O117" s="104"/>
      <c r="P117" s="105"/>
      <c r="Q117" s="105"/>
      <c r="R117" s="106"/>
      <c r="S117" s="104"/>
      <c r="T117" s="105"/>
      <c r="U117" s="105"/>
      <c r="V117" s="106"/>
      <c r="W117" s="19"/>
      <c r="X117" s="104"/>
      <c r="Y117" s="105"/>
      <c r="Z117" s="105"/>
      <c r="AA117" s="106"/>
      <c r="AB117" s="104"/>
      <c r="AC117" s="105"/>
      <c r="AD117" s="105"/>
      <c r="AE117" s="106"/>
      <c r="AF117" s="19"/>
      <c r="AG117" s="104"/>
      <c r="AH117" s="105"/>
      <c r="AI117" s="105"/>
      <c r="AJ117" s="106"/>
      <c r="AK117" s="104"/>
      <c r="AL117" s="105"/>
      <c r="AM117" s="105"/>
      <c r="AN117" s="106"/>
      <c r="AO117" s="19"/>
      <c r="AP117" s="104"/>
      <c r="AQ117" s="105"/>
      <c r="AR117" s="105"/>
      <c r="AS117" s="106"/>
      <c r="AT117" s="104"/>
      <c r="AU117" s="105"/>
      <c r="AV117" s="105"/>
      <c r="AW117" s="106"/>
      <c r="AX117" s="19"/>
      <c r="AY117" s="104"/>
      <c r="AZ117" s="105"/>
      <c r="BA117" s="105"/>
      <c r="BB117" s="106"/>
      <c r="BC117" s="104"/>
      <c r="BD117" s="105"/>
      <c r="BE117" s="105"/>
      <c r="BF117" s="106"/>
      <c r="BG117" s="19"/>
      <c r="BH117" s="104"/>
      <c r="BI117" s="105"/>
      <c r="BJ117" s="105"/>
      <c r="BK117" s="106"/>
      <c r="BL117" s="104"/>
      <c r="BM117" s="105"/>
      <c r="BN117" s="105"/>
      <c r="BO117" s="106"/>
      <c r="BP117" s="19"/>
      <c r="BQ117" s="104"/>
      <c r="BR117" s="105"/>
      <c r="BS117" s="105"/>
      <c r="BT117" s="106"/>
      <c r="BU117" s="104"/>
      <c r="BV117" s="105"/>
      <c r="BW117" s="105"/>
      <c r="BX117" s="106"/>
      <c r="BY117" s="19"/>
      <c r="BZ117" s="104"/>
      <c r="CA117" s="105"/>
      <c r="CB117" s="105"/>
      <c r="CC117" s="106"/>
      <c r="CD117" s="104"/>
      <c r="CE117" s="105"/>
      <c r="CF117" s="105"/>
      <c r="CG117" s="106"/>
      <c r="CH117" s="19"/>
      <c r="CI117" s="104"/>
      <c r="CJ117" s="105"/>
      <c r="CK117" s="105"/>
      <c r="CL117" s="106"/>
      <c r="CM117" s="104"/>
      <c r="CN117" s="105"/>
      <c r="CO117" s="105"/>
      <c r="CP117" s="106"/>
      <c r="CQ117" s="19"/>
      <c r="CR117" s="104"/>
      <c r="CS117" s="105"/>
      <c r="CT117" s="105"/>
      <c r="CU117" s="106"/>
      <c r="CV117" s="104"/>
      <c r="CW117" s="105"/>
      <c r="CX117" s="105"/>
      <c r="CY117" s="106"/>
      <c r="CZ117" s="19"/>
      <c r="DA117" s="104"/>
      <c r="DB117" s="105"/>
      <c r="DC117" s="105"/>
      <c r="DD117" s="106"/>
      <c r="DE117" s="104"/>
      <c r="DF117" s="105"/>
      <c r="DG117" s="105"/>
      <c r="DH117" s="106"/>
      <c r="DI117" s="19"/>
      <c r="DJ117" s="104"/>
      <c r="DK117" s="105"/>
      <c r="DL117" s="105"/>
      <c r="DM117" s="106"/>
      <c r="DN117" s="104"/>
      <c r="DO117" s="105"/>
      <c r="DP117" s="105"/>
      <c r="DQ117" s="106"/>
      <c r="DR117" s="19"/>
      <c r="DS117" s="104"/>
      <c r="DT117" s="105"/>
      <c r="DU117" s="105"/>
      <c r="DV117" s="106"/>
      <c r="DW117" s="104"/>
      <c r="DX117" s="105"/>
      <c r="DY117" s="105"/>
      <c r="DZ117" s="106"/>
      <c r="EA117" s="19"/>
      <c r="EB117" s="104"/>
      <c r="EC117" s="105"/>
      <c r="ED117" s="105"/>
      <c r="EE117" s="106"/>
      <c r="EF117" s="104"/>
      <c r="EG117" s="105"/>
      <c r="EH117" s="105"/>
      <c r="EI117" s="106"/>
      <c r="EJ117" s="19"/>
      <c r="EK117" s="104"/>
      <c r="EL117" s="105"/>
      <c r="EM117" s="105"/>
      <c r="EN117" s="106"/>
      <c r="EO117" s="104"/>
      <c r="EP117" s="105"/>
      <c r="EQ117" s="105"/>
      <c r="ER117" s="106"/>
      <c r="ES117" s="19"/>
      <c r="ET117" s="104"/>
      <c r="EU117" s="105"/>
      <c r="EV117" s="105"/>
      <c r="EW117" s="106"/>
      <c r="EX117" s="104"/>
      <c r="EY117" s="105"/>
      <c r="EZ117" s="105"/>
      <c r="FA117" s="106"/>
      <c r="FB117" s="19"/>
      <c r="FC117" s="104"/>
      <c r="FD117" s="105"/>
      <c r="FE117" s="105"/>
      <c r="FF117" s="106"/>
      <c r="FG117" s="104"/>
      <c r="FH117" s="105"/>
      <c r="FI117" s="105"/>
      <c r="FJ117" s="106"/>
      <c r="FK117" s="19"/>
      <c r="FL117" s="104"/>
      <c r="FM117" s="105"/>
      <c r="FN117" s="105"/>
      <c r="FO117" s="106"/>
      <c r="FP117" s="104"/>
      <c r="FQ117" s="105"/>
      <c r="FR117" s="105"/>
      <c r="FS117" s="106"/>
      <c r="FT117" s="19"/>
      <c r="FU117" s="104"/>
      <c r="FV117" s="105"/>
      <c r="FW117" s="105"/>
      <c r="FX117" s="106"/>
      <c r="FY117" s="104"/>
      <c r="FZ117" s="105"/>
      <c r="GA117" s="105"/>
      <c r="GB117" s="106"/>
      <c r="GC117" s="19"/>
      <c r="GD117" s="104"/>
      <c r="GE117" s="105"/>
      <c r="GF117" s="105"/>
      <c r="GG117" s="106"/>
      <c r="GH117" s="104"/>
      <c r="GI117" s="105"/>
      <c r="GJ117" s="105"/>
      <c r="GK117" s="106"/>
      <c r="GL117" s="19"/>
      <c r="GM117" s="104"/>
      <c r="GN117" s="105"/>
      <c r="GO117" s="105"/>
      <c r="GP117" s="106"/>
      <c r="GQ117" s="104"/>
      <c r="GR117" s="105"/>
      <c r="GS117" s="105"/>
      <c r="GT117" s="106"/>
      <c r="GU117" s="19"/>
      <c r="GV117" s="104"/>
      <c r="GW117" s="105"/>
      <c r="GX117" s="105"/>
      <c r="GY117" s="106"/>
      <c r="GZ117" s="104"/>
      <c r="HA117" s="105"/>
      <c r="HB117" s="105"/>
      <c r="HC117" s="106"/>
      <c r="HD117" s="19"/>
      <c r="HE117" s="104"/>
      <c r="HF117" s="105"/>
      <c r="HG117" s="105"/>
      <c r="HH117" s="106"/>
      <c r="HI117" s="104"/>
      <c r="HJ117" s="105"/>
      <c r="HK117" s="105"/>
      <c r="HL117" s="106"/>
      <c r="HM117" s="19"/>
      <c r="HN117" s="104"/>
      <c r="HO117" s="105"/>
      <c r="HP117" s="105"/>
      <c r="HQ117" s="106"/>
      <c r="HR117" s="104"/>
      <c r="HS117" s="105"/>
      <c r="HT117" s="105"/>
      <c r="HU117" s="106"/>
      <c r="HV117" s="19"/>
      <c r="HW117" s="104"/>
      <c r="HX117" s="105"/>
      <c r="HY117" s="105"/>
      <c r="HZ117" s="106"/>
      <c r="IA117" s="104"/>
      <c r="IB117" s="105"/>
      <c r="IC117" s="105"/>
      <c r="ID117" s="106"/>
      <c r="IE117" s="19"/>
      <c r="IF117" s="104"/>
      <c r="IG117" s="105"/>
      <c r="IH117" s="105"/>
      <c r="II117" s="106"/>
      <c r="IJ117" s="104"/>
      <c r="IK117" s="105"/>
      <c r="IL117" s="105"/>
      <c r="IM117" s="106"/>
      <c r="IN117" s="19"/>
      <c r="IO117" s="104"/>
      <c r="IP117" s="105"/>
      <c r="IQ117" s="105"/>
      <c r="IR117" s="106"/>
      <c r="IS117" s="104"/>
      <c r="IT117" s="105"/>
      <c r="IU117" s="105"/>
      <c r="IV117" s="106"/>
    </row>
    <row r="118" spans="1:256" ht="19.5" customHeight="1">
      <c r="A118" s="89" t="s">
        <v>10</v>
      </c>
      <c r="B118" s="87">
        <v>4</v>
      </c>
      <c r="C118" s="87">
        <v>1</v>
      </c>
      <c r="D118" s="90" t="s">
        <v>8</v>
      </c>
      <c r="E118" s="19"/>
      <c r="F118" s="89" t="s">
        <v>7</v>
      </c>
      <c r="G118" s="87">
        <v>5</v>
      </c>
      <c r="H118" s="87">
        <v>0</v>
      </c>
      <c r="I118" s="99" t="s">
        <v>9</v>
      </c>
      <c r="J118" s="104"/>
      <c r="K118" s="105"/>
      <c r="L118" s="105"/>
      <c r="M118" s="106"/>
      <c r="N118" s="19"/>
      <c r="O118" s="104"/>
      <c r="P118" s="105"/>
      <c r="Q118" s="105"/>
      <c r="R118" s="106"/>
      <c r="S118" s="104"/>
      <c r="T118" s="105"/>
      <c r="U118" s="105"/>
      <c r="V118" s="106"/>
      <c r="W118" s="19"/>
      <c r="X118" s="104"/>
      <c r="Y118" s="105"/>
      <c r="Z118" s="105"/>
      <c r="AA118" s="106"/>
      <c r="AB118" s="104"/>
      <c r="AC118" s="105"/>
      <c r="AD118" s="105"/>
      <c r="AE118" s="106"/>
      <c r="AF118" s="19"/>
      <c r="AG118" s="104"/>
      <c r="AH118" s="105"/>
      <c r="AI118" s="105"/>
      <c r="AJ118" s="106"/>
      <c r="AK118" s="104"/>
      <c r="AL118" s="105"/>
      <c r="AM118" s="105"/>
      <c r="AN118" s="106"/>
      <c r="AO118" s="19"/>
      <c r="AP118" s="104"/>
      <c r="AQ118" s="105"/>
      <c r="AR118" s="105"/>
      <c r="AS118" s="106"/>
      <c r="AT118" s="104"/>
      <c r="AU118" s="105"/>
      <c r="AV118" s="105"/>
      <c r="AW118" s="106"/>
      <c r="AX118" s="19"/>
      <c r="AY118" s="104"/>
      <c r="AZ118" s="105"/>
      <c r="BA118" s="105"/>
      <c r="BB118" s="106"/>
      <c r="BC118" s="104"/>
      <c r="BD118" s="105"/>
      <c r="BE118" s="105"/>
      <c r="BF118" s="106"/>
      <c r="BG118" s="19"/>
      <c r="BH118" s="104"/>
      <c r="BI118" s="105"/>
      <c r="BJ118" s="105"/>
      <c r="BK118" s="106"/>
      <c r="BL118" s="104"/>
      <c r="BM118" s="105"/>
      <c r="BN118" s="105"/>
      <c r="BO118" s="106"/>
      <c r="BP118" s="19"/>
      <c r="BQ118" s="104"/>
      <c r="BR118" s="105"/>
      <c r="BS118" s="105"/>
      <c r="BT118" s="106"/>
      <c r="BU118" s="104"/>
      <c r="BV118" s="105"/>
      <c r="BW118" s="105"/>
      <c r="BX118" s="106"/>
      <c r="BY118" s="19"/>
      <c r="BZ118" s="104"/>
      <c r="CA118" s="105"/>
      <c r="CB118" s="105"/>
      <c r="CC118" s="106"/>
      <c r="CD118" s="104"/>
      <c r="CE118" s="105"/>
      <c r="CF118" s="105"/>
      <c r="CG118" s="106"/>
      <c r="CH118" s="19"/>
      <c r="CI118" s="104"/>
      <c r="CJ118" s="105"/>
      <c r="CK118" s="105"/>
      <c r="CL118" s="106"/>
      <c r="CM118" s="104"/>
      <c r="CN118" s="105"/>
      <c r="CO118" s="105"/>
      <c r="CP118" s="106"/>
      <c r="CQ118" s="19"/>
      <c r="CR118" s="104"/>
      <c r="CS118" s="105"/>
      <c r="CT118" s="105"/>
      <c r="CU118" s="106"/>
      <c r="CV118" s="104"/>
      <c r="CW118" s="105"/>
      <c r="CX118" s="105"/>
      <c r="CY118" s="106"/>
      <c r="CZ118" s="19"/>
      <c r="DA118" s="104"/>
      <c r="DB118" s="105"/>
      <c r="DC118" s="105"/>
      <c r="DD118" s="106"/>
      <c r="DE118" s="104"/>
      <c r="DF118" s="105"/>
      <c r="DG118" s="105"/>
      <c r="DH118" s="106"/>
      <c r="DI118" s="19"/>
      <c r="DJ118" s="104"/>
      <c r="DK118" s="105"/>
      <c r="DL118" s="105"/>
      <c r="DM118" s="106"/>
      <c r="DN118" s="104"/>
      <c r="DO118" s="105"/>
      <c r="DP118" s="105"/>
      <c r="DQ118" s="106"/>
      <c r="DR118" s="19"/>
      <c r="DS118" s="104"/>
      <c r="DT118" s="105"/>
      <c r="DU118" s="105"/>
      <c r="DV118" s="106"/>
      <c r="DW118" s="104"/>
      <c r="DX118" s="105"/>
      <c r="DY118" s="105"/>
      <c r="DZ118" s="106"/>
      <c r="EA118" s="19"/>
      <c r="EB118" s="104"/>
      <c r="EC118" s="105"/>
      <c r="ED118" s="105"/>
      <c r="EE118" s="106"/>
      <c r="EF118" s="104"/>
      <c r="EG118" s="105"/>
      <c r="EH118" s="105"/>
      <c r="EI118" s="106"/>
      <c r="EJ118" s="19"/>
      <c r="EK118" s="104"/>
      <c r="EL118" s="105"/>
      <c r="EM118" s="105"/>
      <c r="EN118" s="106"/>
      <c r="EO118" s="104"/>
      <c r="EP118" s="105"/>
      <c r="EQ118" s="105"/>
      <c r="ER118" s="106"/>
      <c r="ES118" s="19"/>
      <c r="ET118" s="104"/>
      <c r="EU118" s="105"/>
      <c r="EV118" s="105"/>
      <c r="EW118" s="106"/>
      <c r="EX118" s="104"/>
      <c r="EY118" s="105"/>
      <c r="EZ118" s="105"/>
      <c r="FA118" s="106"/>
      <c r="FB118" s="19"/>
      <c r="FC118" s="104"/>
      <c r="FD118" s="105"/>
      <c r="FE118" s="105"/>
      <c r="FF118" s="106"/>
      <c r="FG118" s="104"/>
      <c r="FH118" s="105"/>
      <c r="FI118" s="105"/>
      <c r="FJ118" s="106"/>
      <c r="FK118" s="19"/>
      <c r="FL118" s="104"/>
      <c r="FM118" s="105"/>
      <c r="FN118" s="105"/>
      <c r="FO118" s="106"/>
      <c r="FP118" s="104"/>
      <c r="FQ118" s="105"/>
      <c r="FR118" s="105"/>
      <c r="FS118" s="106"/>
      <c r="FT118" s="19"/>
      <c r="FU118" s="104"/>
      <c r="FV118" s="105"/>
      <c r="FW118" s="105"/>
      <c r="FX118" s="106"/>
      <c r="FY118" s="104"/>
      <c r="FZ118" s="105"/>
      <c r="GA118" s="105"/>
      <c r="GB118" s="106"/>
      <c r="GC118" s="19"/>
      <c r="GD118" s="104"/>
      <c r="GE118" s="105"/>
      <c r="GF118" s="105"/>
      <c r="GG118" s="106"/>
      <c r="GH118" s="104"/>
      <c r="GI118" s="105"/>
      <c r="GJ118" s="105"/>
      <c r="GK118" s="106"/>
      <c r="GL118" s="19"/>
      <c r="GM118" s="104"/>
      <c r="GN118" s="105"/>
      <c r="GO118" s="105"/>
      <c r="GP118" s="106"/>
      <c r="GQ118" s="104"/>
      <c r="GR118" s="105"/>
      <c r="GS118" s="105"/>
      <c r="GT118" s="106"/>
      <c r="GU118" s="19"/>
      <c r="GV118" s="104"/>
      <c r="GW118" s="105"/>
      <c r="GX118" s="105"/>
      <c r="GY118" s="106"/>
      <c r="GZ118" s="104"/>
      <c r="HA118" s="105"/>
      <c r="HB118" s="105"/>
      <c r="HC118" s="106"/>
      <c r="HD118" s="19"/>
      <c r="HE118" s="104"/>
      <c r="HF118" s="105"/>
      <c r="HG118" s="105"/>
      <c r="HH118" s="106"/>
      <c r="HI118" s="104"/>
      <c r="HJ118" s="105"/>
      <c r="HK118" s="105"/>
      <c r="HL118" s="106"/>
      <c r="HM118" s="19"/>
      <c r="HN118" s="104"/>
      <c r="HO118" s="105"/>
      <c r="HP118" s="105"/>
      <c r="HQ118" s="106"/>
      <c r="HR118" s="104"/>
      <c r="HS118" s="105"/>
      <c r="HT118" s="105"/>
      <c r="HU118" s="106"/>
      <c r="HV118" s="19"/>
      <c r="HW118" s="104"/>
      <c r="HX118" s="105"/>
      <c r="HY118" s="105"/>
      <c r="HZ118" s="106"/>
      <c r="IA118" s="104"/>
      <c r="IB118" s="105"/>
      <c r="IC118" s="105"/>
      <c r="ID118" s="106"/>
      <c r="IE118" s="19"/>
      <c r="IF118" s="104"/>
      <c r="IG118" s="105"/>
      <c r="IH118" s="105"/>
      <c r="II118" s="106"/>
      <c r="IJ118" s="104"/>
      <c r="IK118" s="105"/>
      <c r="IL118" s="105"/>
      <c r="IM118" s="106"/>
      <c r="IN118" s="19"/>
      <c r="IO118" s="104"/>
      <c r="IP118" s="105"/>
      <c r="IQ118" s="105"/>
      <c r="IR118" s="106"/>
      <c r="IS118" s="104"/>
      <c r="IT118" s="105"/>
      <c r="IU118" s="105"/>
      <c r="IV118" s="106"/>
    </row>
    <row r="119" spans="1:256" ht="19.5" customHeight="1">
      <c r="A119" s="91" t="s">
        <v>9</v>
      </c>
      <c r="B119" s="87">
        <v>0</v>
      </c>
      <c r="C119" s="87">
        <v>5</v>
      </c>
      <c r="D119" s="92" t="s">
        <v>1</v>
      </c>
      <c r="E119" s="19"/>
      <c r="F119" s="91" t="s">
        <v>8</v>
      </c>
      <c r="G119" s="87">
        <v>4</v>
      </c>
      <c r="H119" s="87">
        <v>1</v>
      </c>
      <c r="I119" s="100" t="s">
        <v>5</v>
      </c>
      <c r="J119" s="104"/>
      <c r="K119" s="105"/>
      <c r="L119" s="105"/>
      <c r="M119" s="106"/>
      <c r="N119" s="19"/>
      <c r="O119" s="104"/>
      <c r="P119" s="105"/>
      <c r="Q119" s="105"/>
      <c r="R119" s="106"/>
      <c r="S119" s="104"/>
      <c r="T119" s="105"/>
      <c r="U119" s="105"/>
      <c r="V119" s="106"/>
      <c r="W119" s="19"/>
      <c r="X119" s="104"/>
      <c r="Y119" s="105"/>
      <c r="Z119" s="105"/>
      <c r="AA119" s="106"/>
      <c r="AB119" s="104"/>
      <c r="AC119" s="105"/>
      <c r="AD119" s="105"/>
      <c r="AE119" s="106"/>
      <c r="AF119" s="19"/>
      <c r="AG119" s="104"/>
      <c r="AH119" s="105"/>
      <c r="AI119" s="105"/>
      <c r="AJ119" s="106"/>
      <c r="AK119" s="104"/>
      <c r="AL119" s="105"/>
      <c r="AM119" s="105"/>
      <c r="AN119" s="106"/>
      <c r="AO119" s="19"/>
      <c r="AP119" s="104"/>
      <c r="AQ119" s="105"/>
      <c r="AR119" s="105"/>
      <c r="AS119" s="106"/>
      <c r="AT119" s="104"/>
      <c r="AU119" s="105"/>
      <c r="AV119" s="105"/>
      <c r="AW119" s="106"/>
      <c r="AX119" s="19"/>
      <c r="AY119" s="104"/>
      <c r="AZ119" s="105"/>
      <c r="BA119" s="105"/>
      <c r="BB119" s="106"/>
      <c r="BC119" s="104"/>
      <c r="BD119" s="105"/>
      <c r="BE119" s="105"/>
      <c r="BF119" s="106"/>
      <c r="BG119" s="19"/>
      <c r="BH119" s="104"/>
      <c r="BI119" s="105"/>
      <c r="BJ119" s="105"/>
      <c r="BK119" s="106"/>
      <c r="BL119" s="104"/>
      <c r="BM119" s="105"/>
      <c r="BN119" s="105"/>
      <c r="BO119" s="106"/>
      <c r="BP119" s="19"/>
      <c r="BQ119" s="104"/>
      <c r="BR119" s="105"/>
      <c r="BS119" s="105"/>
      <c r="BT119" s="106"/>
      <c r="BU119" s="104"/>
      <c r="BV119" s="105"/>
      <c r="BW119" s="105"/>
      <c r="BX119" s="106"/>
      <c r="BY119" s="19"/>
      <c r="BZ119" s="104"/>
      <c r="CA119" s="105"/>
      <c r="CB119" s="105"/>
      <c r="CC119" s="106"/>
      <c r="CD119" s="104"/>
      <c r="CE119" s="105"/>
      <c r="CF119" s="105"/>
      <c r="CG119" s="106"/>
      <c r="CH119" s="19"/>
      <c r="CI119" s="104"/>
      <c r="CJ119" s="105"/>
      <c r="CK119" s="105"/>
      <c r="CL119" s="106"/>
      <c r="CM119" s="104"/>
      <c r="CN119" s="105"/>
      <c r="CO119" s="105"/>
      <c r="CP119" s="106"/>
      <c r="CQ119" s="19"/>
      <c r="CR119" s="104"/>
      <c r="CS119" s="105"/>
      <c r="CT119" s="105"/>
      <c r="CU119" s="106"/>
      <c r="CV119" s="104"/>
      <c r="CW119" s="105"/>
      <c r="CX119" s="105"/>
      <c r="CY119" s="106"/>
      <c r="CZ119" s="19"/>
      <c r="DA119" s="104"/>
      <c r="DB119" s="105"/>
      <c r="DC119" s="105"/>
      <c r="DD119" s="106"/>
      <c r="DE119" s="104"/>
      <c r="DF119" s="105"/>
      <c r="DG119" s="105"/>
      <c r="DH119" s="106"/>
      <c r="DI119" s="19"/>
      <c r="DJ119" s="104"/>
      <c r="DK119" s="105"/>
      <c r="DL119" s="105"/>
      <c r="DM119" s="106"/>
      <c r="DN119" s="104"/>
      <c r="DO119" s="105"/>
      <c r="DP119" s="105"/>
      <c r="DQ119" s="106"/>
      <c r="DR119" s="19"/>
      <c r="DS119" s="104"/>
      <c r="DT119" s="105"/>
      <c r="DU119" s="105"/>
      <c r="DV119" s="106"/>
      <c r="DW119" s="104"/>
      <c r="DX119" s="105"/>
      <c r="DY119" s="105"/>
      <c r="DZ119" s="106"/>
      <c r="EA119" s="19"/>
      <c r="EB119" s="104"/>
      <c r="EC119" s="105"/>
      <c r="ED119" s="105"/>
      <c r="EE119" s="106"/>
      <c r="EF119" s="104"/>
      <c r="EG119" s="105"/>
      <c r="EH119" s="105"/>
      <c r="EI119" s="106"/>
      <c r="EJ119" s="19"/>
      <c r="EK119" s="104"/>
      <c r="EL119" s="105"/>
      <c r="EM119" s="105"/>
      <c r="EN119" s="106"/>
      <c r="EO119" s="104"/>
      <c r="EP119" s="105"/>
      <c r="EQ119" s="105"/>
      <c r="ER119" s="106"/>
      <c r="ES119" s="19"/>
      <c r="ET119" s="104"/>
      <c r="EU119" s="105"/>
      <c r="EV119" s="105"/>
      <c r="EW119" s="106"/>
      <c r="EX119" s="104"/>
      <c r="EY119" s="105"/>
      <c r="EZ119" s="105"/>
      <c r="FA119" s="106"/>
      <c r="FB119" s="19"/>
      <c r="FC119" s="104"/>
      <c r="FD119" s="105"/>
      <c r="FE119" s="105"/>
      <c r="FF119" s="106"/>
      <c r="FG119" s="104"/>
      <c r="FH119" s="105"/>
      <c r="FI119" s="105"/>
      <c r="FJ119" s="106"/>
      <c r="FK119" s="19"/>
      <c r="FL119" s="104"/>
      <c r="FM119" s="105"/>
      <c r="FN119" s="105"/>
      <c r="FO119" s="106"/>
      <c r="FP119" s="104"/>
      <c r="FQ119" s="105"/>
      <c r="FR119" s="105"/>
      <c r="FS119" s="106"/>
      <c r="FT119" s="19"/>
      <c r="FU119" s="104"/>
      <c r="FV119" s="105"/>
      <c r="FW119" s="105"/>
      <c r="FX119" s="106"/>
      <c r="FY119" s="104"/>
      <c r="FZ119" s="105"/>
      <c r="GA119" s="105"/>
      <c r="GB119" s="106"/>
      <c r="GC119" s="19"/>
      <c r="GD119" s="104"/>
      <c r="GE119" s="105"/>
      <c r="GF119" s="105"/>
      <c r="GG119" s="106"/>
      <c r="GH119" s="104"/>
      <c r="GI119" s="105"/>
      <c r="GJ119" s="105"/>
      <c r="GK119" s="106"/>
      <c r="GL119" s="19"/>
      <c r="GM119" s="104"/>
      <c r="GN119" s="105"/>
      <c r="GO119" s="105"/>
      <c r="GP119" s="106"/>
      <c r="GQ119" s="104"/>
      <c r="GR119" s="105"/>
      <c r="GS119" s="105"/>
      <c r="GT119" s="106"/>
      <c r="GU119" s="19"/>
      <c r="GV119" s="104"/>
      <c r="GW119" s="105"/>
      <c r="GX119" s="105"/>
      <c r="GY119" s="106"/>
      <c r="GZ119" s="104"/>
      <c r="HA119" s="105"/>
      <c r="HB119" s="105"/>
      <c r="HC119" s="106"/>
      <c r="HD119" s="19"/>
      <c r="HE119" s="104"/>
      <c r="HF119" s="105"/>
      <c r="HG119" s="105"/>
      <c r="HH119" s="106"/>
      <c r="HI119" s="104"/>
      <c r="HJ119" s="105"/>
      <c r="HK119" s="105"/>
      <c r="HL119" s="106"/>
      <c r="HM119" s="19"/>
      <c r="HN119" s="104"/>
      <c r="HO119" s="105"/>
      <c r="HP119" s="105"/>
      <c r="HQ119" s="106"/>
      <c r="HR119" s="104"/>
      <c r="HS119" s="105"/>
      <c r="HT119" s="105"/>
      <c r="HU119" s="106"/>
      <c r="HV119" s="19"/>
      <c r="HW119" s="104"/>
      <c r="HX119" s="105"/>
      <c r="HY119" s="105"/>
      <c r="HZ119" s="106"/>
      <c r="IA119" s="104"/>
      <c r="IB119" s="105"/>
      <c r="IC119" s="105"/>
      <c r="ID119" s="106"/>
      <c r="IE119" s="19"/>
      <c r="IF119" s="104"/>
      <c r="IG119" s="105"/>
      <c r="IH119" s="105"/>
      <c r="II119" s="106"/>
      <c r="IJ119" s="104"/>
      <c r="IK119" s="105"/>
      <c r="IL119" s="105"/>
      <c r="IM119" s="106"/>
      <c r="IN119" s="19"/>
      <c r="IO119" s="104"/>
      <c r="IP119" s="105"/>
      <c r="IQ119" s="105"/>
      <c r="IR119" s="106"/>
      <c r="IS119" s="104"/>
      <c r="IT119" s="105"/>
      <c r="IU119" s="105"/>
      <c r="IV119" s="106"/>
    </row>
    <row r="120" spans="1:256" ht="19.5" customHeight="1">
      <c r="A120" s="93" t="s">
        <v>11</v>
      </c>
      <c r="B120" s="225"/>
      <c r="C120" s="226"/>
      <c r="D120" s="227"/>
      <c r="E120" s="20"/>
      <c r="F120" s="93" t="s">
        <v>11</v>
      </c>
      <c r="G120" s="225" t="s">
        <v>243</v>
      </c>
      <c r="H120" s="226"/>
      <c r="I120" s="227"/>
      <c r="J120" s="20"/>
      <c r="K120" s="233"/>
      <c r="L120" s="233"/>
      <c r="M120" s="233"/>
      <c r="N120" s="20"/>
      <c r="O120" s="20"/>
      <c r="P120" s="233"/>
      <c r="Q120" s="233"/>
      <c r="R120" s="233"/>
      <c r="S120" s="20"/>
      <c r="T120" s="233"/>
      <c r="U120" s="233"/>
      <c r="V120" s="233"/>
      <c r="W120" s="20"/>
      <c r="X120" s="20"/>
      <c r="Y120" s="233"/>
      <c r="Z120" s="233"/>
      <c r="AA120" s="233"/>
      <c r="AB120" s="20"/>
      <c r="AC120" s="233"/>
      <c r="AD120" s="233"/>
      <c r="AE120" s="233"/>
      <c r="AF120" s="20"/>
      <c r="AG120" s="20"/>
      <c r="AH120" s="233"/>
      <c r="AI120" s="233"/>
      <c r="AJ120" s="233"/>
      <c r="AK120" s="20"/>
      <c r="AL120" s="233"/>
      <c r="AM120" s="233"/>
      <c r="AN120" s="233"/>
      <c r="AO120" s="20"/>
      <c r="AP120" s="20"/>
      <c r="AQ120" s="233"/>
      <c r="AR120" s="233"/>
      <c r="AS120" s="233"/>
      <c r="AT120" s="20"/>
      <c r="AU120" s="233"/>
      <c r="AV120" s="233"/>
      <c r="AW120" s="233"/>
      <c r="AX120" s="20"/>
      <c r="AY120" s="20"/>
      <c r="AZ120" s="233"/>
      <c r="BA120" s="233"/>
      <c r="BB120" s="233"/>
      <c r="BC120" s="20"/>
      <c r="BD120" s="233"/>
      <c r="BE120" s="233"/>
      <c r="BF120" s="233"/>
      <c r="BG120" s="20"/>
      <c r="BH120" s="20"/>
      <c r="BI120" s="233"/>
      <c r="BJ120" s="233"/>
      <c r="BK120" s="233"/>
      <c r="BL120" s="20"/>
      <c r="BM120" s="233"/>
      <c r="BN120" s="233"/>
      <c r="BO120" s="233"/>
      <c r="BP120" s="20"/>
      <c r="BQ120" s="20"/>
      <c r="BR120" s="233"/>
      <c r="BS120" s="233"/>
      <c r="BT120" s="233"/>
      <c r="BU120" s="20"/>
      <c r="BV120" s="233"/>
      <c r="BW120" s="233"/>
      <c r="BX120" s="233"/>
      <c r="BY120" s="20"/>
      <c r="BZ120" s="20"/>
      <c r="CA120" s="233"/>
      <c r="CB120" s="233"/>
      <c r="CC120" s="233"/>
      <c r="CD120" s="20"/>
      <c r="CE120" s="233"/>
      <c r="CF120" s="233"/>
      <c r="CG120" s="233"/>
      <c r="CH120" s="20"/>
      <c r="CI120" s="20"/>
      <c r="CJ120" s="233"/>
      <c r="CK120" s="233"/>
      <c r="CL120" s="233"/>
      <c r="CM120" s="20"/>
      <c r="CN120" s="233"/>
      <c r="CO120" s="233"/>
      <c r="CP120" s="233"/>
      <c r="CQ120" s="20"/>
      <c r="CR120" s="20"/>
      <c r="CS120" s="233"/>
      <c r="CT120" s="233"/>
      <c r="CU120" s="233"/>
      <c r="CV120" s="20"/>
      <c r="CW120" s="233"/>
      <c r="CX120" s="233"/>
      <c r="CY120" s="233"/>
      <c r="CZ120" s="20"/>
      <c r="DA120" s="20"/>
      <c r="DB120" s="233"/>
      <c r="DC120" s="233"/>
      <c r="DD120" s="233"/>
      <c r="DE120" s="20"/>
      <c r="DF120" s="233"/>
      <c r="DG120" s="233"/>
      <c r="DH120" s="233"/>
      <c r="DI120" s="20"/>
      <c r="DJ120" s="20"/>
      <c r="DK120" s="233"/>
      <c r="DL120" s="233"/>
      <c r="DM120" s="233"/>
      <c r="DN120" s="20"/>
      <c r="DO120" s="233"/>
      <c r="DP120" s="233"/>
      <c r="DQ120" s="233"/>
      <c r="DR120" s="20"/>
      <c r="DS120" s="20"/>
      <c r="DT120" s="233"/>
      <c r="DU120" s="233"/>
      <c r="DV120" s="233"/>
      <c r="DW120" s="20"/>
      <c r="DX120" s="233"/>
      <c r="DY120" s="233"/>
      <c r="DZ120" s="233"/>
      <c r="EA120" s="20"/>
      <c r="EB120" s="20"/>
      <c r="EC120" s="233"/>
      <c r="ED120" s="233"/>
      <c r="EE120" s="233"/>
      <c r="EF120" s="20"/>
      <c r="EG120" s="233"/>
      <c r="EH120" s="233"/>
      <c r="EI120" s="233"/>
      <c r="EJ120" s="20"/>
      <c r="EK120" s="20"/>
      <c r="EL120" s="233"/>
      <c r="EM120" s="233"/>
      <c r="EN120" s="233"/>
      <c r="EO120" s="20"/>
      <c r="EP120" s="233"/>
      <c r="EQ120" s="233"/>
      <c r="ER120" s="233"/>
      <c r="ES120" s="20"/>
      <c r="ET120" s="20"/>
      <c r="EU120" s="233"/>
      <c r="EV120" s="233"/>
      <c r="EW120" s="233"/>
      <c r="EX120" s="20"/>
      <c r="EY120" s="233"/>
      <c r="EZ120" s="233"/>
      <c r="FA120" s="233"/>
      <c r="FB120" s="20"/>
      <c r="FC120" s="20"/>
      <c r="FD120" s="233"/>
      <c r="FE120" s="233"/>
      <c r="FF120" s="233"/>
      <c r="FG120" s="20"/>
      <c r="FH120" s="233"/>
      <c r="FI120" s="233"/>
      <c r="FJ120" s="233"/>
      <c r="FK120" s="20"/>
      <c r="FL120" s="20"/>
      <c r="FM120" s="233"/>
      <c r="FN120" s="233"/>
      <c r="FO120" s="233"/>
      <c r="FP120" s="20"/>
      <c r="FQ120" s="233"/>
      <c r="FR120" s="233"/>
      <c r="FS120" s="233"/>
      <c r="FT120" s="20"/>
      <c r="FU120" s="20"/>
      <c r="FV120" s="233"/>
      <c r="FW120" s="233"/>
      <c r="FX120" s="233"/>
      <c r="FY120" s="20"/>
      <c r="FZ120" s="233"/>
      <c r="GA120" s="233"/>
      <c r="GB120" s="233"/>
      <c r="GC120" s="20"/>
      <c r="GD120" s="20"/>
      <c r="GE120" s="233"/>
      <c r="GF120" s="233"/>
      <c r="GG120" s="233"/>
      <c r="GH120" s="20"/>
      <c r="GI120" s="233"/>
      <c r="GJ120" s="233"/>
      <c r="GK120" s="233"/>
      <c r="GL120" s="20"/>
      <c r="GM120" s="20"/>
      <c r="GN120" s="233"/>
      <c r="GO120" s="233"/>
      <c r="GP120" s="233"/>
      <c r="GQ120" s="20"/>
      <c r="GR120" s="233"/>
      <c r="GS120" s="233"/>
      <c r="GT120" s="233"/>
      <c r="GU120" s="20"/>
      <c r="GV120" s="20"/>
      <c r="GW120" s="233"/>
      <c r="GX120" s="233"/>
      <c r="GY120" s="233"/>
      <c r="GZ120" s="20"/>
      <c r="HA120" s="233"/>
      <c r="HB120" s="233"/>
      <c r="HC120" s="233"/>
      <c r="HD120" s="20"/>
      <c r="HE120" s="20"/>
      <c r="HF120" s="233"/>
      <c r="HG120" s="233"/>
      <c r="HH120" s="233"/>
      <c r="HI120" s="20"/>
      <c r="HJ120" s="233"/>
      <c r="HK120" s="233"/>
      <c r="HL120" s="233"/>
      <c r="HM120" s="20"/>
      <c r="HN120" s="20"/>
      <c r="HO120" s="233"/>
      <c r="HP120" s="233"/>
      <c r="HQ120" s="233"/>
      <c r="HR120" s="20"/>
      <c r="HS120" s="233"/>
      <c r="HT120" s="233"/>
      <c r="HU120" s="233"/>
      <c r="HV120" s="20"/>
      <c r="HW120" s="20"/>
      <c r="HX120" s="233"/>
      <c r="HY120" s="233"/>
      <c r="HZ120" s="233"/>
      <c r="IA120" s="20"/>
      <c r="IB120" s="233"/>
      <c r="IC120" s="233"/>
      <c r="ID120" s="233"/>
      <c r="IE120" s="20"/>
      <c r="IF120" s="20"/>
      <c r="IG120" s="233"/>
      <c r="IH120" s="233"/>
      <c r="II120" s="233"/>
      <c r="IJ120" s="20"/>
      <c r="IK120" s="233"/>
      <c r="IL120" s="233"/>
      <c r="IM120" s="233"/>
      <c r="IN120" s="20"/>
      <c r="IO120" s="20"/>
      <c r="IP120" s="233"/>
      <c r="IQ120" s="233"/>
      <c r="IR120" s="233"/>
      <c r="IS120" s="20"/>
      <c r="IT120" s="233"/>
      <c r="IU120" s="233"/>
      <c r="IV120" s="233"/>
    </row>
    <row r="121" spans="1:9" ht="19.5" customHeight="1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9.5" customHeight="1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9.5" customHeight="1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9.5" customHeight="1">
      <c r="A124" s="228" t="s">
        <v>203</v>
      </c>
      <c r="B124" s="228"/>
      <c r="C124" s="228"/>
      <c r="D124" s="228"/>
      <c r="E124" s="11"/>
      <c r="F124" s="228" t="s">
        <v>204</v>
      </c>
      <c r="G124" s="228"/>
      <c r="H124" s="228"/>
      <c r="I124" s="228"/>
    </row>
    <row r="125" spans="1:9" ht="19.5" customHeight="1">
      <c r="A125" s="86" t="s">
        <v>57</v>
      </c>
      <c r="B125" s="87">
        <v>2</v>
      </c>
      <c r="C125" s="87">
        <v>3</v>
      </c>
      <c r="D125" s="88" t="s">
        <v>44</v>
      </c>
      <c r="E125" s="19"/>
      <c r="F125" s="86" t="s">
        <v>2</v>
      </c>
      <c r="G125" s="87">
        <v>4</v>
      </c>
      <c r="H125" s="87">
        <v>1</v>
      </c>
      <c r="I125" s="98" t="s">
        <v>8</v>
      </c>
    </row>
    <row r="126" spans="1:9" ht="19.5" customHeight="1">
      <c r="A126" s="89" t="s">
        <v>2</v>
      </c>
      <c r="B126" s="87">
        <v>2</v>
      </c>
      <c r="C126" s="87">
        <v>3</v>
      </c>
      <c r="D126" s="90" t="s">
        <v>6</v>
      </c>
      <c r="E126" s="19"/>
      <c r="F126" s="89" t="s">
        <v>44</v>
      </c>
      <c r="G126" s="87">
        <v>4</v>
      </c>
      <c r="H126" s="87">
        <v>1</v>
      </c>
      <c r="I126" s="99" t="s">
        <v>6</v>
      </c>
    </row>
    <row r="127" spans="1:9" ht="19.5" customHeight="1">
      <c r="A127" s="89" t="s">
        <v>45</v>
      </c>
      <c r="B127" s="87">
        <v>3</v>
      </c>
      <c r="C127" s="87">
        <v>2</v>
      </c>
      <c r="D127" s="90" t="s">
        <v>7</v>
      </c>
      <c r="E127" s="19"/>
      <c r="F127" s="89" t="s">
        <v>56</v>
      </c>
      <c r="G127" s="87">
        <v>2</v>
      </c>
      <c r="H127" s="87">
        <v>3</v>
      </c>
      <c r="I127" s="99" t="s">
        <v>10</v>
      </c>
    </row>
    <row r="128" spans="1:9" ht="19.5" customHeight="1">
      <c r="A128" s="89" t="s">
        <v>55</v>
      </c>
      <c r="B128" s="87">
        <v>1</v>
      </c>
      <c r="C128" s="87">
        <v>4</v>
      </c>
      <c r="D128" s="90" t="s">
        <v>1</v>
      </c>
      <c r="E128" s="19"/>
      <c r="F128" s="89" t="s">
        <v>3</v>
      </c>
      <c r="G128" s="87">
        <v>3</v>
      </c>
      <c r="H128" s="87">
        <v>2</v>
      </c>
      <c r="I128" s="99" t="s">
        <v>5</v>
      </c>
    </row>
    <row r="129" spans="1:9" ht="19.5" customHeight="1">
      <c r="A129" s="89" t="s">
        <v>5</v>
      </c>
      <c r="B129" s="87">
        <v>2</v>
      </c>
      <c r="C129" s="87">
        <v>3</v>
      </c>
      <c r="D129" s="90" t="s">
        <v>56</v>
      </c>
      <c r="E129" s="19"/>
      <c r="F129" s="89" t="s">
        <v>1</v>
      </c>
      <c r="G129" s="87">
        <v>5</v>
      </c>
      <c r="H129" s="87">
        <v>0</v>
      </c>
      <c r="I129" s="99" t="s">
        <v>45</v>
      </c>
    </row>
    <row r="130" spans="1:9" ht="19.5" customHeight="1">
      <c r="A130" s="89" t="s">
        <v>10</v>
      </c>
      <c r="B130" s="87">
        <v>2</v>
      </c>
      <c r="C130" s="87">
        <v>3</v>
      </c>
      <c r="D130" s="90" t="s">
        <v>3</v>
      </c>
      <c r="E130" s="19"/>
      <c r="F130" s="89" t="s">
        <v>7</v>
      </c>
      <c r="G130" s="87">
        <v>3</v>
      </c>
      <c r="H130" s="87">
        <v>2</v>
      </c>
      <c r="I130" s="99" t="s">
        <v>55</v>
      </c>
    </row>
    <row r="131" spans="1:9" ht="19.5" customHeight="1">
      <c r="A131" s="91" t="s">
        <v>8</v>
      </c>
      <c r="B131" s="87">
        <v>4</v>
      </c>
      <c r="C131" s="87">
        <v>1</v>
      </c>
      <c r="D131" s="92" t="s">
        <v>9</v>
      </c>
      <c r="E131" s="19"/>
      <c r="F131" s="91" t="s">
        <v>9</v>
      </c>
      <c r="G131" s="87">
        <v>1</v>
      </c>
      <c r="H131" s="87">
        <v>4</v>
      </c>
      <c r="I131" s="100" t="s">
        <v>57</v>
      </c>
    </row>
    <row r="132" spans="1:9" ht="19.5" customHeight="1">
      <c r="A132" s="93" t="s">
        <v>11</v>
      </c>
      <c r="B132" s="229" t="s">
        <v>244</v>
      </c>
      <c r="C132" s="229"/>
      <c r="D132" s="229"/>
      <c r="E132" s="20"/>
      <c r="F132" s="93" t="s">
        <v>11</v>
      </c>
      <c r="G132" s="229" t="s">
        <v>245</v>
      </c>
      <c r="H132" s="229"/>
      <c r="I132" s="229"/>
    </row>
    <row r="133" spans="1:9" ht="19.5" customHeight="1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9.5" customHeight="1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9.5" customHeight="1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9.5" customHeight="1">
      <c r="A136" s="219" t="s">
        <v>205</v>
      </c>
      <c r="B136" s="220"/>
      <c r="C136" s="220"/>
      <c r="D136" s="221"/>
      <c r="E136" s="11"/>
      <c r="F136" s="228" t="s">
        <v>206</v>
      </c>
      <c r="G136" s="228"/>
      <c r="H136" s="228"/>
      <c r="I136" s="228"/>
    </row>
    <row r="137" spans="1:9" ht="19.5" customHeight="1">
      <c r="A137" s="86" t="s">
        <v>44</v>
      </c>
      <c r="B137" s="87">
        <v>4</v>
      </c>
      <c r="C137" s="87">
        <v>1</v>
      </c>
      <c r="D137" s="88" t="s">
        <v>8</v>
      </c>
      <c r="E137" s="19"/>
      <c r="F137" s="171" t="s">
        <v>57</v>
      </c>
      <c r="G137" s="87">
        <v>3</v>
      </c>
      <c r="H137" s="87">
        <v>2</v>
      </c>
      <c r="I137" s="172" t="s">
        <v>1</v>
      </c>
    </row>
    <row r="138" spans="1:9" ht="19.5" customHeight="1">
      <c r="A138" s="89" t="s">
        <v>6</v>
      </c>
      <c r="B138" s="87">
        <v>2</v>
      </c>
      <c r="C138" s="87">
        <v>3</v>
      </c>
      <c r="D138" s="90" t="s">
        <v>3</v>
      </c>
      <c r="E138" s="19"/>
      <c r="F138" s="89" t="s">
        <v>2</v>
      </c>
      <c r="G138" s="87">
        <v>2</v>
      </c>
      <c r="H138" s="87">
        <v>3</v>
      </c>
      <c r="I138" s="99" t="s">
        <v>44</v>
      </c>
    </row>
    <row r="139" spans="1:9" ht="19.5" customHeight="1">
      <c r="A139" s="89" t="s">
        <v>55</v>
      </c>
      <c r="B139" s="87">
        <v>2</v>
      </c>
      <c r="C139" s="87">
        <v>3</v>
      </c>
      <c r="D139" s="90" t="s">
        <v>57</v>
      </c>
      <c r="E139" s="19"/>
      <c r="F139" s="89" t="s">
        <v>45</v>
      </c>
      <c r="G139" s="87">
        <v>0</v>
      </c>
      <c r="H139" s="87">
        <v>5</v>
      </c>
      <c r="I139" s="99" t="s">
        <v>5</v>
      </c>
    </row>
    <row r="140" spans="1:9" ht="19.5" customHeight="1">
      <c r="A140" s="89" t="s">
        <v>5</v>
      </c>
      <c r="B140" s="87">
        <v>2</v>
      </c>
      <c r="C140" s="87">
        <v>3</v>
      </c>
      <c r="D140" s="90" t="s">
        <v>7</v>
      </c>
      <c r="E140" s="19"/>
      <c r="F140" s="89" t="s">
        <v>56</v>
      </c>
      <c r="G140" s="87">
        <v>0</v>
      </c>
      <c r="H140" s="87">
        <v>5</v>
      </c>
      <c r="I140" s="99" t="s">
        <v>7</v>
      </c>
    </row>
    <row r="141" spans="1:9" ht="19.5" customHeight="1">
      <c r="A141" s="89" t="s">
        <v>1</v>
      </c>
      <c r="B141" s="87">
        <v>5</v>
      </c>
      <c r="C141" s="87">
        <v>0</v>
      </c>
      <c r="D141" s="90" t="s">
        <v>56</v>
      </c>
      <c r="E141" s="19"/>
      <c r="F141" s="89" t="s">
        <v>3</v>
      </c>
      <c r="G141" s="87">
        <v>3</v>
      </c>
      <c r="H141" s="87">
        <v>2</v>
      </c>
      <c r="I141" s="99" t="s">
        <v>8</v>
      </c>
    </row>
    <row r="142" spans="1:9" ht="19.5" customHeight="1">
      <c r="A142" s="89" t="s">
        <v>10</v>
      </c>
      <c r="B142" s="87">
        <v>1</v>
      </c>
      <c r="C142" s="87">
        <v>4</v>
      </c>
      <c r="D142" s="90" t="s">
        <v>45</v>
      </c>
      <c r="E142" s="19"/>
      <c r="F142" s="89" t="s">
        <v>10</v>
      </c>
      <c r="G142" s="87">
        <v>5</v>
      </c>
      <c r="H142" s="87">
        <v>0</v>
      </c>
      <c r="I142" s="99" t="s">
        <v>6</v>
      </c>
    </row>
    <row r="143" spans="1:9" ht="19.5" customHeight="1">
      <c r="A143" s="91" t="s">
        <v>9</v>
      </c>
      <c r="B143" s="87">
        <v>1</v>
      </c>
      <c r="C143" s="87">
        <v>4</v>
      </c>
      <c r="D143" s="92" t="s">
        <v>2</v>
      </c>
      <c r="E143" s="19"/>
      <c r="F143" s="91" t="s">
        <v>9</v>
      </c>
      <c r="G143" s="87">
        <v>1</v>
      </c>
      <c r="H143" s="87">
        <v>4</v>
      </c>
      <c r="I143" s="100" t="s">
        <v>55</v>
      </c>
    </row>
    <row r="144" spans="1:9" ht="19.5" customHeight="1">
      <c r="A144" s="93" t="s">
        <v>11</v>
      </c>
      <c r="B144" s="225"/>
      <c r="C144" s="226"/>
      <c r="D144" s="227"/>
      <c r="E144" s="20"/>
      <c r="F144" s="93" t="s">
        <v>11</v>
      </c>
      <c r="G144" s="225" t="s">
        <v>246</v>
      </c>
      <c r="H144" s="226"/>
      <c r="I144" s="227"/>
    </row>
    <row r="145" spans="1:9" ht="19.5" customHeight="1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9.5" customHeight="1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9.5" customHeight="1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256" ht="19.5" customHeight="1">
      <c r="A148" s="228" t="s">
        <v>207</v>
      </c>
      <c r="B148" s="228"/>
      <c r="C148" s="228"/>
      <c r="D148" s="228"/>
      <c r="E148" s="11"/>
      <c r="F148" s="228" t="s">
        <v>208</v>
      </c>
      <c r="G148" s="228"/>
      <c r="H148" s="228"/>
      <c r="I148" s="228"/>
      <c r="J148" s="232"/>
      <c r="K148" s="232"/>
      <c r="L148" s="232"/>
      <c r="M148" s="232"/>
      <c r="N148" s="11"/>
      <c r="O148" s="232"/>
      <c r="P148" s="232"/>
      <c r="Q148" s="232"/>
      <c r="R148" s="232"/>
      <c r="S148" s="232"/>
      <c r="T148" s="232"/>
      <c r="U148" s="232"/>
      <c r="V148" s="232"/>
      <c r="W148" s="11"/>
      <c r="X148" s="232"/>
      <c r="Y148" s="232"/>
      <c r="Z148" s="232"/>
      <c r="AA148" s="232"/>
      <c r="AB148" s="232"/>
      <c r="AC148" s="232"/>
      <c r="AD148" s="232"/>
      <c r="AE148" s="232"/>
      <c r="AF148" s="11"/>
      <c r="AG148" s="232"/>
      <c r="AH148" s="232"/>
      <c r="AI148" s="232"/>
      <c r="AJ148" s="232"/>
      <c r="AK148" s="232"/>
      <c r="AL148" s="232"/>
      <c r="AM148" s="232"/>
      <c r="AN148" s="232"/>
      <c r="AO148" s="11"/>
      <c r="AP148" s="232"/>
      <c r="AQ148" s="232"/>
      <c r="AR148" s="232"/>
      <c r="AS148" s="232"/>
      <c r="AT148" s="232"/>
      <c r="AU148" s="232"/>
      <c r="AV148" s="232"/>
      <c r="AW148" s="232"/>
      <c r="AX148" s="11"/>
      <c r="AY148" s="232"/>
      <c r="AZ148" s="232"/>
      <c r="BA148" s="232"/>
      <c r="BB148" s="232"/>
      <c r="BC148" s="232"/>
      <c r="BD148" s="232"/>
      <c r="BE148" s="232"/>
      <c r="BF148" s="232"/>
      <c r="BG148" s="11"/>
      <c r="BH148" s="232"/>
      <c r="BI148" s="232"/>
      <c r="BJ148" s="232"/>
      <c r="BK148" s="232"/>
      <c r="BL148" s="232"/>
      <c r="BM148" s="232"/>
      <c r="BN148" s="232"/>
      <c r="BO148" s="232"/>
      <c r="BP148" s="11"/>
      <c r="BQ148" s="232"/>
      <c r="BR148" s="232"/>
      <c r="BS148" s="232"/>
      <c r="BT148" s="232"/>
      <c r="BU148" s="232"/>
      <c r="BV148" s="232"/>
      <c r="BW148" s="232"/>
      <c r="BX148" s="232"/>
      <c r="BY148" s="11"/>
      <c r="BZ148" s="232"/>
      <c r="CA148" s="232"/>
      <c r="CB148" s="232"/>
      <c r="CC148" s="232"/>
      <c r="CD148" s="232"/>
      <c r="CE148" s="232"/>
      <c r="CF148" s="232"/>
      <c r="CG148" s="232"/>
      <c r="CH148" s="11"/>
      <c r="CI148" s="232"/>
      <c r="CJ148" s="232"/>
      <c r="CK148" s="232"/>
      <c r="CL148" s="232"/>
      <c r="CM148" s="232"/>
      <c r="CN148" s="232"/>
      <c r="CO148" s="232"/>
      <c r="CP148" s="232"/>
      <c r="CQ148" s="11"/>
      <c r="CR148" s="232"/>
      <c r="CS148" s="232"/>
      <c r="CT148" s="232"/>
      <c r="CU148" s="232"/>
      <c r="CV148" s="232"/>
      <c r="CW148" s="232"/>
      <c r="CX148" s="232"/>
      <c r="CY148" s="232"/>
      <c r="CZ148" s="11"/>
      <c r="DA148" s="232"/>
      <c r="DB148" s="232"/>
      <c r="DC148" s="232"/>
      <c r="DD148" s="232"/>
      <c r="DE148" s="232"/>
      <c r="DF148" s="232"/>
      <c r="DG148" s="232"/>
      <c r="DH148" s="232"/>
      <c r="DI148" s="11"/>
      <c r="DJ148" s="232"/>
      <c r="DK148" s="232"/>
      <c r="DL148" s="232"/>
      <c r="DM148" s="232"/>
      <c r="DN148" s="232"/>
      <c r="DO148" s="232"/>
      <c r="DP148" s="232"/>
      <c r="DQ148" s="232"/>
      <c r="DR148" s="11"/>
      <c r="DS148" s="232"/>
      <c r="DT148" s="232"/>
      <c r="DU148" s="232"/>
      <c r="DV148" s="232"/>
      <c r="DW148" s="232"/>
      <c r="DX148" s="232"/>
      <c r="DY148" s="232"/>
      <c r="DZ148" s="232"/>
      <c r="EA148" s="11"/>
      <c r="EB148" s="232"/>
      <c r="EC148" s="232"/>
      <c r="ED148" s="232"/>
      <c r="EE148" s="232"/>
      <c r="EF148" s="232"/>
      <c r="EG148" s="232"/>
      <c r="EH148" s="232"/>
      <c r="EI148" s="232"/>
      <c r="EJ148" s="11"/>
      <c r="EK148" s="232"/>
      <c r="EL148" s="232"/>
      <c r="EM148" s="232"/>
      <c r="EN148" s="232"/>
      <c r="EO148" s="232"/>
      <c r="EP148" s="232"/>
      <c r="EQ148" s="232"/>
      <c r="ER148" s="232"/>
      <c r="ES148" s="11"/>
      <c r="ET148" s="232"/>
      <c r="EU148" s="232"/>
      <c r="EV148" s="232"/>
      <c r="EW148" s="232"/>
      <c r="EX148" s="232"/>
      <c r="EY148" s="232"/>
      <c r="EZ148" s="232"/>
      <c r="FA148" s="232"/>
      <c r="FB148" s="11"/>
      <c r="FC148" s="232"/>
      <c r="FD148" s="232"/>
      <c r="FE148" s="232"/>
      <c r="FF148" s="232"/>
      <c r="FG148" s="232"/>
      <c r="FH148" s="232"/>
      <c r="FI148" s="232"/>
      <c r="FJ148" s="232"/>
      <c r="FK148" s="11"/>
      <c r="FL148" s="232"/>
      <c r="FM148" s="232"/>
      <c r="FN148" s="232"/>
      <c r="FO148" s="232"/>
      <c r="FP148" s="232"/>
      <c r="FQ148" s="232"/>
      <c r="FR148" s="232"/>
      <c r="FS148" s="232"/>
      <c r="FT148" s="11"/>
      <c r="FU148" s="232"/>
      <c r="FV148" s="232"/>
      <c r="FW148" s="232"/>
      <c r="FX148" s="232"/>
      <c r="FY148" s="232"/>
      <c r="FZ148" s="232"/>
      <c r="GA148" s="232"/>
      <c r="GB148" s="232"/>
      <c r="GC148" s="11"/>
      <c r="GD148" s="232"/>
      <c r="GE148" s="232"/>
      <c r="GF148" s="232"/>
      <c r="GG148" s="232"/>
      <c r="GH148" s="232"/>
      <c r="GI148" s="232"/>
      <c r="GJ148" s="232"/>
      <c r="GK148" s="232"/>
      <c r="GL148" s="11"/>
      <c r="GM148" s="232"/>
      <c r="GN148" s="232"/>
      <c r="GO148" s="232"/>
      <c r="GP148" s="232"/>
      <c r="GQ148" s="232"/>
      <c r="GR148" s="232"/>
      <c r="GS148" s="232"/>
      <c r="GT148" s="232"/>
      <c r="GU148" s="11"/>
      <c r="GV148" s="232"/>
      <c r="GW148" s="232"/>
      <c r="GX148" s="232"/>
      <c r="GY148" s="232"/>
      <c r="GZ148" s="232"/>
      <c r="HA148" s="232"/>
      <c r="HB148" s="232"/>
      <c r="HC148" s="232"/>
      <c r="HD148" s="11"/>
      <c r="HE148" s="232"/>
      <c r="HF148" s="232"/>
      <c r="HG148" s="232"/>
      <c r="HH148" s="232"/>
      <c r="HI148" s="232"/>
      <c r="HJ148" s="232"/>
      <c r="HK148" s="232"/>
      <c r="HL148" s="232"/>
      <c r="HM148" s="11"/>
      <c r="HN148" s="232"/>
      <c r="HO148" s="232"/>
      <c r="HP148" s="232"/>
      <c r="HQ148" s="232"/>
      <c r="HR148" s="232"/>
      <c r="HS148" s="232"/>
      <c r="HT148" s="232"/>
      <c r="HU148" s="232"/>
      <c r="HV148" s="11"/>
      <c r="HW148" s="232"/>
      <c r="HX148" s="232"/>
      <c r="HY148" s="232"/>
      <c r="HZ148" s="232"/>
      <c r="IA148" s="232"/>
      <c r="IB148" s="232"/>
      <c r="IC148" s="232"/>
      <c r="ID148" s="232"/>
      <c r="IE148" s="11"/>
      <c r="IF148" s="232"/>
      <c r="IG148" s="232"/>
      <c r="IH148" s="232"/>
      <c r="II148" s="232"/>
      <c r="IJ148" s="232"/>
      <c r="IK148" s="232"/>
      <c r="IL148" s="232"/>
      <c r="IM148" s="232"/>
      <c r="IN148" s="11"/>
      <c r="IO148" s="232"/>
      <c r="IP148" s="232"/>
      <c r="IQ148" s="232"/>
      <c r="IR148" s="232"/>
      <c r="IS148" s="232"/>
      <c r="IT148" s="232"/>
      <c r="IU148" s="232"/>
      <c r="IV148" s="232"/>
    </row>
    <row r="149" spans="1:256" ht="19.5" customHeight="1">
      <c r="A149" s="86" t="s">
        <v>57</v>
      </c>
      <c r="B149" s="87">
        <v>4</v>
      </c>
      <c r="C149" s="87">
        <v>1</v>
      </c>
      <c r="D149" s="88" t="s">
        <v>56</v>
      </c>
      <c r="E149" s="19"/>
      <c r="F149" s="86" t="s">
        <v>44</v>
      </c>
      <c r="G149" s="87">
        <v>1</v>
      </c>
      <c r="H149" s="87">
        <v>4</v>
      </c>
      <c r="I149" s="98" t="s">
        <v>3</v>
      </c>
      <c r="J149" s="104"/>
      <c r="K149" s="105"/>
      <c r="L149" s="105"/>
      <c r="M149" s="106"/>
      <c r="N149" s="19"/>
      <c r="O149" s="104"/>
      <c r="P149" s="105"/>
      <c r="Q149" s="105"/>
      <c r="R149" s="106"/>
      <c r="S149" s="104"/>
      <c r="T149" s="105"/>
      <c r="U149" s="105"/>
      <c r="V149" s="106"/>
      <c r="W149" s="19"/>
      <c r="X149" s="104"/>
      <c r="Y149" s="105"/>
      <c r="Z149" s="105"/>
      <c r="AA149" s="106"/>
      <c r="AB149" s="104"/>
      <c r="AC149" s="105"/>
      <c r="AD149" s="105"/>
      <c r="AE149" s="106"/>
      <c r="AF149" s="19"/>
      <c r="AG149" s="104"/>
      <c r="AH149" s="105"/>
      <c r="AI149" s="105"/>
      <c r="AJ149" s="106"/>
      <c r="AK149" s="104"/>
      <c r="AL149" s="105"/>
      <c r="AM149" s="105"/>
      <c r="AN149" s="106"/>
      <c r="AO149" s="19"/>
      <c r="AP149" s="104"/>
      <c r="AQ149" s="105"/>
      <c r="AR149" s="105"/>
      <c r="AS149" s="106"/>
      <c r="AT149" s="104"/>
      <c r="AU149" s="105"/>
      <c r="AV149" s="105"/>
      <c r="AW149" s="106"/>
      <c r="AX149" s="19"/>
      <c r="AY149" s="104"/>
      <c r="AZ149" s="105"/>
      <c r="BA149" s="105"/>
      <c r="BB149" s="106"/>
      <c r="BC149" s="104"/>
      <c r="BD149" s="105"/>
      <c r="BE149" s="105"/>
      <c r="BF149" s="106"/>
      <c r="BG149" s="19"/>
      <c r="BH149" s="104"/>
      <c r="BI149" s="105"/>
      <c r="BJ149" s="105"/>
      <c r="BK149" s="106"/>
      <c r="BL149" s="104"/>
      <c r="BM149" s="105"/>
      <c r="BN149" s="105"/>
      <c r="BO149" s="106"/>
      <c r="BP149" s="19"/>
      <c r="BQ149" s="104"/>
      <c r="BR149" s="105"/>
      <c r="BS149" s="105"/>
      <c r="BT149" s="106"/>
      <c r="BU149" s="104"/>
      <c r="BV149" s="105"/>
      <c r="BW149" s="105"/>
      <c r="BX149" s="106"/>
      <c r="BY149" s="19"/>
      <c r="BZ149" s="104"/>
      <c r="CA149" s="105"/>
      <c r="CB149" s="105"/>
      <c r="CC149" s="106"/>
      <c r="CD149" s="104"/>
      <c r="CE149" s="105"/>
      <c r="CF149" s="105"/>
      <c r="CG149" s="106"/>
      <c r="CH149" s="19"/>
      <c r="CI149" s="104"/>
      <c r="CJ149" s="105"/>
      <c r="CK149" s="105"/>
      <c r="CL149" s="106"/>
      <c r="CM149" s="104"/>
      <c r="CN149" s="105"/>
      <c r="CO149" s="105"/>
      <c r="CP149" s="106"/>
      <c r="CQ149" s="19"/>
      <c r="CR149" s="104"/>
      <c r="CS149" s="105"/>
      <c r="CT149" s="105"/>
      <c r="CU149" s="106"/>
      <c r="CV149" s="104"/>
      <c r="CW149" s="105"/>
      <c r="CX149" s="105"/>
      <c r="CY149" s="106"/>
      <c r="CZ149" s="19"/>
      <c r="DA149" s="104"/>
      <c r="DB149" s="105"/>
      <c r="DC149" s="105"/>
      <c r="DD149" s="106"/>
      <c r="DE149" s="104"/>
      <c r="DF149" s="105"/>
      <c r="DG149" s="105"/>
      <c r="DH149" s="106"/>
      <c r="DI149" s="19"/>
      <c r="DJ149" s="104"/>
      <c r="DK149" s="105"/>
      <c r="DL149" s="105"/>
      <c r="DM149" s="106"/>
      <c r="DN149" s="104"/>
      <c r="DO149" s="105"/>
      <c r="DP149" s="105"/>
      <c r="DQ149" s="106"/>
      <c r="DR149" s="19"/>
      <c r="DS149" s="104"/>
      <c r="DT149" s="105"/>
      <c r="DU149" s="105"/>
      <c r="DV149" s="106"/>
      <c r="DW149" s="104"/>
      <c r="DX149" s="105"/>
      <c r="DY149" s="105"/>
      <c r="DZ149" s="106"/>
      <c r="EA149" s="19"/>
      <c r="EB149" s="104"/>
      <c r="EC149" s="105"/>
      <c r="ED149" s="105"/>
      <c r="EE149" s="106"/>
      <c r="EF149" s="104"/>
      <c r="EG149" s="105"/>
      <c r="EH149" s="105"/>
      <c r="EI149" s="106"/>
      <c r="EJ149" s="19"/>
      <c r="EK149" s="104"/>
      <c r="EL149" s="105"/>
      <c r="EM149" s="105"/>
      <c r="EN149" s="106"/>
      <c r="EO149" s="104"/>
      <c r="EP149" s="105"/>
      <c r="EQ149" s="105"/>
      <c r="ER149" s="106"/>
      <c r="ES149" s="19"/>
      <c r="ET149" s="104"/>
      <c r="EU149" s="105"/>
      <c r="EV149" s="105"/>
      <c r="EW149" s="106"/>
      <c r="EX149" s="104"/>
      <c r="EY149" s="105"/>
      <c r="EZ149" s="105"/>
      <c r="FA149" s="106"/>
      <c r="FB149" s="19"/>
      <c r="FC149" s="104"/>
      <c r="FD149" s="105"/>
      <c r="FE149" s="105"/>
      <c r="FF149" s="106"/>
      <c r="FG149" s="104"/>
      <c r="FH149" s="105"/>
      <c r="FI149" s="105"/>
      <c r="FJ149" s="106"/>
      <c r="FK149" s="19"/>
      <c r="FL149" s="104"/>
      <c r="FM149" s="105"/>
      <c r="FN149" s="105"/>
      <c r="FO149" s="106"/>
      <c r="FP149" s="104"/>
      <c r="FQ149" s="105"/>
      <c r="FR149" s="105"/>
      <c r="FS149" s="106"/>
      <c r="FT149" s="19"/>
      <c r="FU149" s="104"/>
      <c r="FV149" s="105"/>
      <c r="FW149" s="105"/>
      <c r="FX149" s="106"/>
      <c r="FY149" s="104"/>
      <c r="FZ149" s="105"/>
      <c r="GA149" s="105"/>
      <c r="GB149" s="106"/>
      <c r="GC149" s="19"/>
      <c r="GD149" s="104"/>
      <c r="GE149" s="105"/>
      <c r="GF149" s="105"/>
      <c r="GG149" s="106"/>
      <c r="GH149" s="104"/>
      <c r="GI149" s="105"/>
      <c r="GJ149" s="105"/>
      <c r="GK149" s="106"/>
      <c r="GL149" s="19"/>
      <c r="GM149" s="104"/>
      <c r="GN149" s="105"/>
      <c r="GO149" s="105"/>
      <c r="GP149" s="106"/>
      <c r="GQ149" s="104"/>
      <c r="GR149" s="105"/>
      <c r="GS149" s="105"/>
      <c r="GT149" s="106"/>
      <c r="GU149" s="19"/>
      <c r="GV149" s="104"/>
      <c r="GW149" s="105"/>
      <c r="GX149" s="105"/>
      <c r="GY149" s="106"/>
      <c r="GZ149" s="104"/>
      <c r="HA149" s="105"/>
      <c r="HB149" s="105"/>
      <c r="HC149" s="106"/>
      <c r="HD149" s="19"/>
      <c r="HE149" s="104"/>
      <c r="HF149" s="105"/>
      <c r="HG149" s="105"/>
      <c r="HH149" s="106"/>
      <c r="HI149" s="104"/>
      <c r="HJ149" s="105"/>
      <c r="HK149" s="105"/>
      <c r="HL149" s="106"/>
      <c r="HM149" s="19"/>
      <c r="HN149" s="104"/>
      <c r="HO149" s="105"/>
      <c r="HP149" s="105"/>
      <c r="HQ149" s="106"/>
      <c r="HR149" s="104"/>
      <c r="HS149" s="105"/>
      <c r="HT149" s="105"/>
      <c r="HU149" s="106"/>
      <c r="HV149" s="19"/>
      <c r="HW149" s="104"/>
      <c r="HX149" s="105"/>
      <c r="HY149" s="105"/>
      <c r="HZ149" s="106"/>
      <c r="IA149" s="104"/>
      <c r="IB149" s="105"/>
      <c r="IC149" s="105"/>
      <c r="ID149" s="106"/>
      <c r="IE149" s="19"/>
      <c r="IF149" s="104"/>
      <c r="IG149" s="105"/>
      <c r="IH149" s="105"/>
      <c r="II149" s="106"/>
      <c r="IJ149" s="104"/>
      <c r="IK149" s="105"/>
      <c r="IL149" s="105"/>
      <c r="IM149" s="106"/>
      <c r="IN149" s="19"/>
      <c r="IO149" s="104"/>
      <c r="IP149" s="105"/>
      <c r="IQ149" s="105"/>
      <c r="IR149" s="106"/>
      <c r="IS149" s="104"/>
      <c r="IT149" s="105"/>
      <c r="IU149" s="105"/>
      <c r="IV149" s="106"/>
    </row>
    <row r="150" spans="1:256" ht="19.5" customHeight="1">
      <c r="A150" s="89" t="s">
        <v>44</v>
      </c>
      <c r="B150" s="87">
        <v>3</v>
      </c>
      <c r="C150" s="87">
        <v>2</v>
      </c>
      <c r="D150" s="90" t="s">
        <v>10</v>
      </c>
      <c r="E150" s="19"/>
      <c r="F150" s="89" t="s">
        <v>6</v>
      </c>
      <c r="G150" s="87">
        <v>4</v>
      </c>
      <c r="H150" s="87">
        <v>1</v>
      </c>
      <c r="I150" s="99" t="s">
        <v>45</v>
      </c>
      <c r="J150" s="104"/>
      <c r="K150" s="105"/>
      <c r="L150" s="105"/>
      <c r="M150" s="106"/>
      <c r="N150" s="19"/>
      <c r="O150" s="104"/>
      <c r="P150" s="105"/>
      <c r="Q150" s="105"/>
      <c r="R150" s="106"/>
      <c r="S150" s="104"/>
      <c r="T150" s="105"/>
      <c r="U150" s="105"/>
      <c r="V150" s="106"/>
      <c r="W150" s="19"/>
      <c r="X150" s="104"/>
      <c r="Y150" s="105"/>
      <c r="Z150" s="105"/>
      <c r="AA150" s="106"/>
      <c r="AB150" s="104"/>
      <c r="AC150" s="105"/>
      <c r="AD150" s="105"/>
      <c r="AE150" s="106"/>
      <c r="AF150" s="19"/>
      <c r="AG150" s="104"/>
      <c r="AH150" s="105"/>
      <c r="AI150" s="105"/>
      <c r="AJ150" s="106"/>
      <c r="AK150" s="104"/>
      <c r="AL150" s="105"/>
      <c r="AM150" s="105"/>
      <c r="AN150" s="106"/>
      <c r="AO150" s="19"/>
      <c r="AP150" s="104"/>
      <c r="AQ150" s="105"/>
      <c r="AR150" s="105"/>
      <c r="AS150" s="106"/>
      <c r="AT150" s="104"/>
      <c r="AU150" s="105"/>
      <c r="AV150" s="105"/>
      <c r="AW150" s="106"/>
      <c r="AX150" s="19"/>
      <c r="AY150" s="104"/>
      <c r="AZ150" s="105"/>
      <c r="BA150" s="105"/>
      <c r="BB150" s="106"/>
      <c r="BC150" s="104"/>
      <c r="BD150" s="105"/>
      <c r="BE150" s="105"/>
      <c r="BF150" s="106"/>
      <c r="BG150" s="19"/>
      <c r="BH150" s="104"/>
      <c r="BI150" s="105"/>
      <c r="BJ150" s="105"/>
      <c r="BK150" s="106"/>
      <c r="BL150" s="104"/>
      <c r="BM150" s="105"/>
      <c r="BN150" s="105"/>
      <c r="BO150" s="106"/>
      <c r="BP150" s="19"/>
      <c r="BQ150" s="104"/>
      <c r="BR150" s="105"/>
      <c r="BS150" s="105"/>
      <c r="BT150" s="106"/>
      <c r="BU150" s="104"/>
      <c r="BV150" s="105"/>
      <c r="BW150" s="105"/>
      <c r="BX150" s="106"/>
      <c r="BY150" s="19"/>
      <c r="BZ150" s="104"/>
      <c r="CA150" s="105"/>
      <c r="CB150" s="105"/>
      <c r="CC150" s="106"/>
      <c r="CD150" s="104"/>
      <c r="CE150" s="105"/>
      <c r="CF150" s="105"/>
      <c r="CG150" s="106"/>
      <c r="CH150" s="19"/>
      <c r="CI150" s="104"/>
      <c r="CJ150" s="105"/>
      <c r="CK150" s="105"/>
      <c r="CL150" s="106"/>
      <c r="CM150" s="104"/>
      <c r="CN150" s="105"/>
      <c r="CO150" s="105"/>
      <c r="CP150" s="106"/>
      <c r="CQ150" s="19"/>
      <c r="CR150" s="104"/>
      <c r="CS150" s="105"/>
      <c r="CT150" s="105"/>
      <c r="CU150" s="106"/>
      <c r="CV150" s="104"/>
      <c r="CW150" s="105"/>
      <c r="CX150" s="105"/>
      <c r="CY150" s="106"/>
      <c r="CZ150" s="19"/>
      <c r="DA150" s="104"/>
      <c r="DB150" s="105"/>
      <c r="DC150" s="105"/>
      <c r="DD150" s="106"/>
      <c r="DE150" s="104"/>
      <c r="DF150" s="105"/>
      <c r="DG150" s="105"/>
      <c r="DH150" s="106"/>
      <c r="DI150" s="19"/>
      <c r="DJ150" s="104"/>
      <c r="DK150" s="105"/>
      <c r="DL150" s="105"/>
      <c r="DM150" s="106"/>
      <c r="DN150" s="104"/>
      <c r="DO150" s="105"/>
      <c r="DP150" s="105"/>
      <c r="DQ150" s="106"/>
      <c r="DR150" s="19"/>
      <c r="DS150" s="104"/>
      <c r="DT150" s="105"/>
      <c r="DU150" s="105"/>
      <c r="DV150" s="106"/>
      <c r="DW150" s="104"/>
      <c r="DX150" s="105"/>
      <c r="DY150" s="105"/>
      <c r="DZ150" s="106"/>
      <c r="EA150" s="19"/>
      <c r="EB150" s="104"/>
      <c r="EC150" s="105"/>
      <c r="ED150" s="105"/>
      <c r="EE150" s="106"/>
      <c r="EF150" s="104"/>
      <c r="EG150" s="105"/>
      <c r="EH150" s="105"/>
      <c r="EI150" s="106"/>
      <c r="EJ150" s="19"/>
      <c r="EK150" s="104"/>
      <c r="EL150" s="105"/>
      <c r="EM150" s="105"/>
      <c r="EN150" s="106"/>
      <c r="EO150" s="104"/>
      <c r="EP150" s="105"/>
      <c r="EQ150" s="105"/>
      <c r="ER150" s="106"/>
      <c r="ES150" s="19"/>
      <c r="ET150" s="104"/>
      <c r="EU150" s="105"/>
      <c r="EV150" s="105"/>
      <c r="EW150" s="106"/>
      <c r="EX150" s="104"/>
      <c r="EY150" s="105"/>
      <c r="EZ150" s="105"/>
      <c r="FA150" s="106"/>
      <c r="FB150" s="19"/>
      <c r="FC150" s="104"/>
      <c r="FD150" s="105"/>
      <c r="FE150" s="105"/>
      <c r="FF150" s="106"/>
      <c r="FG150" s="104"/>
      <c r="FH150" s="105"/>
      <c r="FI150" s="105"/>
      <c r="FJ150" s="106"/>
      <c r="FK150" s="19"/>
      <c r="FL150" s="104"/>
      <c r="FM150" s="105"/>
      <c r="FN150" s="105"/>
      <c r="FO150" s="106"/>
      <c r="FP150" s="104"/>
      <c r="FQ150" s="105"/>
      <c r="FR150" s="105"/>
      <c r="FS150" s="106"/>
      <c r="FT150" s="19"/>
      <c r="FU150" s="104"/>
      <c r="FV150" s="105"/>
      <c r="FW150" s="105"/>
      <c r="FX150" s="106"/>
      <c r="FY150" s="104"/>
      <c r="FZ150" s="105"/>
      <c r="GA150" s="105"/>
      <c r="GB150" s="106"/>
      <c r="GC150" s="19"/>
      <c r="GD150" s="104"/>
      <c r="GE150" s="105"/>
      <c r="GF150" s="105"/>
      <c r="GG150" s="106"/>
      <c r="GH150" s="104"/>
      <c r="GI150" s="105"/>
      <c r="GJ150" s="105"/>
      <c r="GK150" s="106"/>
      <c r="GL150" s="19"/>
      <c r="GM150" s="104"/>
      <c r="GN150" s="105"/>
      <c r="GO150" s="105"/>
      <c r="GP150" s="106"/>
      <c r="GQ150" s="104"/>
      <c r="GR150" s="105"/>
      <c r="GS150" s="105"/>
      <c r="GT150" s="106"/>
      <c r="GU150" s="19"/>
      <c r="GV150" s="104"/>
      <c r="GW150" s="105"/>
      <c r="GX150" s="105"/>
      <c r="GY150" s="106"/>
      <c r="GZ150" s="104"/>
      <c r="HA150" s="105"/>
      <c r="HB150" s="105"/>
      <c r="HC150" s="106"/>
      <c r="HD150" s="19"/>
      <c r="HE150" s="104"/>
      <c r="HF150" s="105"/>
      <c r="HG150" s="105"/>
      <c r="HH150" s="106"/>
      <c r="HI150" s="104"/>
      <c r="HJ150" s="105"/>
      <c r="HK150" s="105"/>
      <c r="HL150" s="106"/>
      <c r="HM150" s="19"/>
      <c r="HN150" s="104"/>
      <c r="HO150" s="105"/>
      <c r="HP150" s="105"/>
      <c r="HQ150" s="106"/>
      <c r="HR150" s="104"/>
      <c r="HS150" s="105"/>
      <c r="HT150" s="105"/>
      <c r="HU150" s="106"/>
      <c r="HV150" s="19"/>
      <c r="HW150" s="104"/>
      <c r="HX150" s="105"/>
      <c r="HY150" s="105"/>
      <c r="HZ150" s="106"/>
      <c r="IA150" s="104"/>
      <c r="IB150" s="105"/>
      <c r="IC150" s="105"/>
      <c r="ID150" s="106"/>
      <c r="IE150" s="19"/>
      <c r="IF150" s="104"/>
      <c r="IG150" s="105"/>
      <c r="IH150" s="105"/>
      <c r="II150" s="106"/>
      <c r="IJ150" s="104"/>
      <c r="IK150" s="105"/>
      <c r="IL150" s="105"/>
      <c r="IM150" s="106"/>
      <c r="IN150" s="19"/>
      <c r="IO150" s="104"/>
      <c r="IP150" s="105"/>
      <c r="IQ150" s="105"/>
      <c r="IR150" s="106"/>
      <c r="IS150" s="104"/>
      <c r="IT150" s="105"/>
      <c r="IU150" s="105"/>
      <c r="IV150" s="106"/>
    </row>
    <row r="151" spans="1:256" ht="19.5" customHeight="1">
      <c r="A151" s="89" t="s">
        <v>55</v>
      </c>
      <c r="B151" s="87">
        <v>2</v>
      </c>
      <c r="C151" s="87">
        <v>3</v>
      </c>
      <c r="D151" s="90" t="s">
        <v>2</v>
      </c>
      <c r="E151" s="19"/>
      <c r="F151" s="89" t="s">
        <v>55</v>
      </c>
      <c r="G151" s="87">
        <v>2</v>
      </c>
      <c r="H151" s="87">
        <v>3</v>
      </c>
      <c r="I151" s="99" t="s">
        <v>8</v>
      </c>
      <c r="J151" s="104"/>
      <c r="K151" s="105"/>
      <c r="L151" s="105"/>
      <c r="M151" s="106"/>
      <c r="N151" s="19"/>
      <c r="O151" s="104"/>
      <c r="P151" s="105"/>
      <c r="Q151" s="105"/>
      <c r="R151" s="106"/>
      <c r="S151" s="104"/>
      <c r="T151" s="105"/>
      <c r="U151" s="105"/>
      <c r="V151" s="106"/>
      <c r="W151" s="19"/>
      <c r="X151" s="104"/>
      <c r="Y151" s="105"/>
      <c r="Z151" s="105"/>
      <c r="AA151" s="106"/>
      <c r="AB151" s="104"/>
      <c r="AC151" s="105"/>
      <c r="AD151" s="105"/>
      <c r="AE151" s="106"/>
      <c r="AF151" s="19"/>
      <c r="AG151" s="104"/>
      <c r="AH151" s="105"/>
      <c r="AI151" s="105"/>
      <c r="AJ151" s="106"/>
      <c r="AK151" s="104"/>
      <c r="AL151" s="105"/>
      <c r="AM151" s="105"/>
      <c r="AN151" s="106"/>
      <c r="AO151" s="19"/>
      <c r="AP151" s="104"/>
      <c r="AQ151" s="105"/>
      <c r="AR151" s="105"/>
      <c r="AS151" s="106"/>
      <c r="AT151" s="104"/>
      <c r="AU151" s="105"/>
      <c r="AV151" s="105"/>
      <c r="AW151" s="106"/>
      <c r="AX151" s="19"/>
      <c r="AY151" s="104"/>
      <c r="AZ151" s="105"/>
      <c r="BA151" s="105"/>
      <c r="BB151" s="106"/>
      <c r="BC151" s="104"/>
      <c r="BD151" s="105"/>
      <c r="BE151" s="105"/>
      <c r="BF151" s="106"/>
      <c r="BG151" s="19"/>
      <c r="BH151" s="104"/>
      <c r="BI151" s="105"/>
      <c r="BJ151" s="105"/>
      <c r="BK151" s="106"/>
      <c r="BL151" s="104"/>
      <c r="BM151" s="105"/>
      <c r="BN151" s="105"/>
      <c r="BO151" s="106"/>
      <c r="BP151" s="19"/>
      <c r="BQ151" s="104"/>
      <c r="BR151" s="105"/>
      <c r="BS151" s="105"/>
      <c r="BT151" s="106"/>
      <c r="BU151" s="104"/>
      <c r="BV151" s="105"/>
      <c r="BW151" s="105"/>
      <c r="BX151" s="106"/>
      <c r="BY151" s="19"/>
      <c r="BZ151" s="104"/>
      <c r="CA151" s="105"/>
      <c r="CB151" s="105"/>
      <c r="CC151" s="106"/>
      <c r="CD151" s="104"/>
      <c r="CE151" s="105"/>
      <c r="CF151" s="105"/>
      <c r="CG151" s="106"/>
      <c r="CH151" s="19"/>
      <c r="CI151" s="104"/>
      <c r="CJ151" s="105"/>
      <c r="CK151" s="105"/>
      <c r="CL151" s="106"/>
      <c r="CM151" s="104"/>
      <c r="CN151" s="105"/>
      <c r="CO151" s="105"/>
      <c r="CP151" s="106"/>
      <c r="CQ151" s="19"/>
      <c r="CR151" s="104"/>
      <c r="CS151" s="105"/>
      <c r="CT151" s="105"/>
      <c r="CU151" s="106"/>
      <c r="CV151" s="104"/>
      <c r="CW151" s="105"/>
      <c r="CX151" s="105"/>
      <c r="CY151" s="106"/>
      <c r="CZ151" s="19"/>
      <c r="DA151" s="104"/>
      <c r="DB151" s="105"/>
      <c r="DC151" s="105"/>
      <c r="DD151" s="106"/>
      <c r="DE151" s="104"/>
      <c r="DF151" s="105"/>
      <c r="DG151" s="105"/>
      <c r="DH151" s="106"/>
      <c r="DI151" s="19"/>
      <c r="DJ151" s="104"/>
      <c r="DK151" s="105"/>
      <c r="DL151" s="105"/>
      <c r="DM151" s="106"/>
      <c r="DN151" s="104"/>
      <c r="DO151" s="105"/>
      <c r="DP151" s="105"/>
      <c r="DQ151" s="106"/>
      <c r="DR151" s="19"/>
      <c r="DS151" s="104"/>
      <c r="DT151" s="105"/>
      <c r="DU151" s="105"/>
      <c r="DV151" s="106"/>
      <c r="DW151" s="104"/>
      <c r="DX151" s="105"/>
      <c r="DY151" s="105"/>
      <c r="DZ151" s="106"/>
      <c r="EA151" s="19"/>
      <c r="EB151" s="104"/>
      <c r="EC151" s="105"/>
      <c r="ED151" s="105"/>
      <c r="EE151" s="106"/>
      <c r="EF151" s="104"/>
      <c r="EG151" s="105"/>
      <c r="EH151" s="105"/>
      <c r="EI151" s="106"/>
      <c r="EJ151" s="19"/>
      <c r="EK151" s="104"/>
      <c r="EL151" s="105"/>
      <c r="EM151" s="105"/>
      <c r="EN151" s="106"/>
      <c r="EO151" s="104"/>
      <c r="EP151" s="105"/>
      <c r="EQ151" s="105"/>
      <c r="ER151" s="106"/>
      <c r="ES151" s="19"/>
      <c r="ET151" s="104"/>
      <c r="EU151" s="105"/>
      <c r="EV151" s="105"/>
      <c r="EW151" s="106"/>
      <c r="EX151" s="104"/>
      <c r="EY151" s="105"/>
      <c r="EZ151" s="105"/>
      <c r="FA151" s="106"/>
      <c r="FB151" s="19"/>
      <c r="FC151" s="104"/>
      <c r="FD151" s="105"/>
      <c r="FE151" s="105"/>
      <c r="FF151" s="106"/>
      <c r="FG151" s="104"/>
      <c r="FH151" s="105"/>
      <c r="FI151" s="105"/>
      <c r="FJ151" s="106"/>
      <c r="FK151" s="19"/>
      <c r="FL151" s="104"/>
      <c r="FM151" s="105"/>
      <c r="FN151" s="105"/>
      <c r="FO151" s="106"/>
      <c r="FP151" s="104"/>
      <c r="FQ151" s="105"/>
      <c r="FR151" s="105"/>
      <c r="FS151" s="106"/>
      <c r="FT151" s="19"/>
      <c r="FU151" s="104"/>
      <c r="FV151" s="105"/>
      <c r="FW151" s="105"/>
      <c r="FX151" s="106"/>
      <c r="FY151" s="104"/>
      <c r="FZ151" s="105"/>
      <c r="GA151" s="105"/>
      <c r="GB151" s="106"/>
      <c r="GC151" s="19"/>
      <c r="GD151" s="104"/>
      <c r="GE151" s="105"/>
      <c r="GF151" s="105"/>
      <c r="GG151" s="106"/>
      <c r="GH151" s="104"/>
      <c r="GI151" s="105"/>
      <c r="GJ151" s="105"/>
      <c r="GK151" s="106"/>
      <c r="GL151" s="19"/>
      <c r="GM151" s="104"/>
      <c r="GN151" s="105"/>
      <c r="GO151" s="105"/>
      <c r="GP151" s="106"/>
      <c r="GQ151" s="104"/>
      <c r="GR151" s="105"/>
      <c r="GS151" s="105"/>
      <c r="GT151" s="106"/>
      <c r="GU151" s="19"/>
      <c r="GV151" s="104"/>
      <c r="GW151" s="105"/>
      <c r="GX151" s="105"/>
      <c r="GY151" s="106"/>
      <c r="GZ151" s="104"/>
      <c r="HA151" s="105"/>
      <c r="HB151" s="105"/>
      <c r="HC151" s="106"/>
      <c r="HD151" s="19"/>
      <c r="HE151" s="104"/>
      <c r="HF151" s="105"/>
      <c r="HG151" s="105"/>
      <c r="HH151" s="106"/>
      <c r="HI151" s="104"/>
      <c r="HJ151" s="105"/>
      <c r="HK151" s="105"/>
      <c r="HL151" s="106"/>
      <c r="HM151" s="19"/>
      <c r="HN151" s="104"/>
      <c r="HO151" s="105"/>
      <c r="HP151" s="105"/>
      <c r="HQ151" s="106"/>
      <c r="HR151" s="104"/>
      <c r="HS151" s="105"/>
      <c r="HT151" s="105"/>
      <c r="HU151" s="106"/>
      <c r="HV151" s="19"/>
      <c r="HW151" s="104"/>
      <c r="HX151" s="105"/>
      <c r="HY151" s="105"/>
      <c r="HZ151" s="106"/>
      <c r="IA151" s="104"/>
      <c r="IB151" s="105"/>
      <c r="IC151" s="105"/>
      <c r="ID151" s="106"/>
      <c r="IE151" s="19"/>
      <c r="IF151" s="104"/>
      <c r="IG151" s="105"/>
      <c r="IH151" s="105"/>
      <c r="II151" s="106"/>
      <c r="IJ151" s="104"/>
      <c r="IK151" s="105"/>
      <c r="IL151" s="105"/>
      <c r="IM151" s="106"/>
      <c r="IN151" s="19"/>
      <c r="IO151" s="104"/>
      <c r="IP151" s="105"/>
      <c r="IQ151" s="105"/>
      <c r="IR151" s="106"/>
      <c r="IS151" s="104"/>
      <c r="IT151" s="105"/>
      <c r="IU151" s="105"/>
      <c r="IV151" s="106"/>
    </row>
    <row r="152" spans="1:256" ht="19.5" customHeight="1">
      <c r="A152" s="89" t="s">
        <v>5</v>
      </c>
      <c r="B152" s="87">
        <v>1</v>
      </c>
      <c r="C152" s="87">
        <v>4</v>
      </c>
      <c r="D152" s="90" t="s">
        <v>1</v>
      </c>
      <c r="E152" s="19"/>
      <c r="F152" s="89" t="s">
        <v>5</v>
      </c>
      <c r="G152" s="87">
        <v>4</v>
      </c>
      <c r="H152" s="87">
        <v>1</v>
      </c>
      <c r="I152" s="99" t="s">
        <v>57</v>
      </c>
      <c r="J152" s="104"/>
      <c r="K152" s="105"/>
      <c r="L152" s="105"/>
      <c r="M152" s="106"/>
      <c r="N152" s="19"/>
      <c r="O152" s="104"/>
      <c r="P152" s="105"/>
      <c r="Q152" s="105"/>
      <c r="R152" s="106"/>
      <c r="S152" s="104"/>
      <c r="T152" s="105"/>
      <c r="U152" s="105"/>
      <c r="V152" s="106"/>
      <c r="W152" s="19"/>
      <c r="X152" s="104"/>
      <c r="Y152" s="105"/>
      <c r="Z152" s="105"/>
      <c r="AA152" s="106"/>
      <c r="AB152" s="104"/>
      <c r="AC152" s="105"/>
      <c r="AD152" s="105"/>
      <c r="AE152" s="106"/>
      <c r="AF152" s="19"/>
      <c r="AG152" s="104"/>
      <c r="AH152" s="105"/>
      <c r="AI152" s="105"/>
      <c r="AJ152" s="106"/>
      <c r="AK152" s="104"/>
      <c r="AL152" s="105"/>
      <c r="AM152" s="105"/>
      <c r="AN152" s="106"/>
      <c r="AO152" s="19"/>
      <c r="AP152" s="104"/>
      <c r="AQ152" s="105"/>
      <c r="AR152" s="105"/>
      <c r="AS152" s="106"/>
      <c r="AT152" s="104"/>
      <c r="AU152" s="105"/>
      <c r="AV152" s="105"/>
      <c r="AW152" s="106"/>
      <c r="AX152" s="19"/>
      <c r="AY152" s="104"/>
      <c r="AZ152" s="105"/>
      <c r="BA152" s="105"/>
      <c r="BB152" s="106"/>
      <c r="BC152" s="104"/>
      <c r="BD152" s="105"/>
      <c r="BE152" s="105"/>
      <c r="BF152" s="106"/>
      <c r="BG152" s="19"/>
      <c r="BH152" s="104"/>
      <c r="BI152" s="105"/>
      <c r="BJ152" s="105"/>
      <c r="BK152" s="106"/>
      <c r="BL152" s="104"/>
      <c r="BM152" s="105"/>
      <c r="BN152" s="105"/>
      <c r="BO152" s="106"/>
      <c r="BP152" s="19"/>
      <c r="BQ152" s="104"/>
      <c r="BR152" s="105"/>
      <c r="BS152" s="105"/>
      <c r="BT152" s="106"/>
      <c r="BU152" s="104"/>
      <c r="BV152" s="105"/>
      <c r="BW152" s="105"/>
      <c r="BX152" s="106"/>
      <c r="BY152" s="19"/>
      <c r="BZ152" s="104"/>
      <c r="CA152" s="105"/>
      <c r="CB152" s="105"/>
      <c r="CC152" s="106"/>
      <c r="CD152" s="104"/>
      <c r="CE152" s="105"/>
      <c r="CF152" s="105"/>
      <c r="CG152" s="106"/>
      <c r="CH152" s="19"/>
      <c r="CI152" s="104"/>
      <c r="CJ152" s="105"/>
      <c r="CK152" s="105"/>
      <c r="CL152" s="106"/>
      <c r="CM152" s="104"/>
      <c r="CN152" s="105"/>
      <c r="CO152" s="105"/>
      <c r="CP152" s="106"/>
      <c r="CQ152" s="19"/>
      <c r="CR152" s="104"/>
      <c r="CS152" s="105"/>
      <c r="CT152" s="105"/>
      <c r="CU152" s="106"/>
      <c r="CV152" s="104"/>
      <c r="CW152" s="105"/>
      <c r="CX152" s="105"/>
      <c r="CY152" s="106"/>
      <c r="CZ152" s="19"/>
      <c r="DA152" s="104"/>
      <c r="DB152" s="105"/>
      <c r="DC152" s="105"/>
      <c r="DD152" s="106"/>
      <c r="DE152" s="104"/>
      <c r="DF152" s="105"/>
      <c r="DG152" s="105"/>
      <c r="DH152" s="106"/>
      <c r="DI152" s="19"/>
      <c r="DJ152" s="104"/>
      <c r="DK152" s="105"/>
      <c r="DL152" s="105"/>
      <c r="DM152" s="106"/>
      <c r="DN152" s="104"/>
      <c r="DO152" s="105"/>
      <c r="DP152" s="105"/>
      <c r="DQ152" s="106"/>
      <c r="DR152" s="19"/>
      <c r="DS152" s="104"/>
      <c r="DT152" s="105"/>
      <c r="DU152" s="105"/>
      <c r="DV152" s="106"/>
      <c r="DW152" s="104"/>
      <c r="DX152" s="105"/>
      <c r="DY152" s="105"/>
      <c r="DZ152" s="106"/>
      <c r="EA152" s="19"/>
      <c r="EB152" s="104"/>
      <c r="EC152" s="105"/>
      <c r="ED152" s="105"/>
      <c r="EE152" s="106"/>
      <c r="EF152" s="104"/>
      <c r="EG152" s="105"/>
      <c r="EH152" s="105"/>
      <c r="EI152" s="106"/>
      <c r="EJ152" s="19"/>
      <c r="EK152" s="104"/>
      <c r="EL152" s="105"/>
      <c r="EM152" s="105"/>
      <c r="EN152" s="106"/>
      <c r="EO152" s="104"/>
      <c r="EP152" s="105"/>
      <c r="EQ152" s="105"/>
      <c r="ER152" s="106"/>
      <c r="ES152" s="19"/>
      <c r="ET152" s="104"/>
      <c r="EU152" s="105"/>
      <c r="EV152" s="105"/>
      <c r="EW152" s="106"/>
      <c r="EX152" s="104"/>
      <c r="EY152" s="105"/>
      <c r="EZ152" s="105"/>
      <c r="FA152" s="106"/>
      <c r="FB152" s="19"/>
      <c r="FC152" s="104"/>
      <c r="FD152" s="105"/>
      <c r="FE152" s="105"/>
      <c r="FF152" s="106"/>
      <c r="FG152" s="104"/>
      <c r="FH152" s="105"/>
      <c r="FI152" s="105"/>
      <c r="FJ152" s="106"/>
      <c r="FK152" s="19"/>
      <c r="FL152" s="104"/>
      <c r="FM152" s="105"/>
      <c r="FN152" s="105"/>
      <c r="FO152" s="106"/>
      <c r="FP152" s="104"/>
      <c r="FQ152" s="105"/>
      <c r="FR152" s="105"/>
      <c r="FS152" s="106"/>
      <c r="FT152" s="19"/>
      <c r="FU152" s="104"/>
      <c r="FV152" s="105"/>
      <c r="FW152" s="105"/>
      <c r="FX152" s="106"/>
      <c r="FY152" s="104"/>
      <c r="FZ152" s="105"/>
      <c r="GA152" s="105"/>
      <c r="GB152" s="106"/>
      <c r="GC152" s="19"/>
      <c r="GD152" s="104"/>
      <c r="GE152" s="105"/>
      <c r="GF152" s="105"/>
      <c r="GG152" s="106"/>
      <c r="GH152" s="104"/>
      <c r="GI152" s="105"/>
      <c r="GJ152" s="105"/>
      <c r="GK152" s="106"/>
      <c r="GL152" s="19"/>
      <c r="GM152" s="104"/>
      <c r="GN152" s="105"/>
      <c r="GO152" s="105"/>
      <c r="GP152" s="106"/>
      <c r="GQ152" s="104"/>
      <c r="GR152" s="105"/>
      <c r="GS152" s="105"/>
      <c r="GT152" s="106"/>
      <c r="GU152" s="19"/>
      <c r="GV152" s="104"/>
      <c r="GW152" s="105"/>
      <c r="GX152" s="105"/>
      <c r="GY152" s="106"/>
      <c r="GZ152" s="104"/>
      <c r="HA152" s="105"/>
      <c r="HB152" s="105"/>
      <c r="HC152" s="106"/>
      <c r="HD152" s="19"/>
      <c r="HE152" s="104"/>
      <c r="HF152" s="105"/>
      <c r="HG152" s="105"/>
      <c r="HH152" s="106"/>
      <c r="HI152" s="104"/>
      <c r="HJ152" s="105"/>
      <c r="HK152" s="105"/>
      <c r="HL152" s="106"/>
      <c r="HM152" s="19"/>
      <c r="HN152" s="104"/>
      <c r="HO152" s="105"/>
      <c r="HP152" s="105"/>
      <c r="HQ152" s="106"/>
      <c r="HR152" s="104"/>
      <c r="HS152" s="105"/>
      <c r="HT152" s="105"/>
      <c r="HU152" s="106"/>
      <c r="HV152" s="19"/>
      <c r="HW152" s="104"/>
      <c r="HX152" s="105"/>
      <c r="HY152" s="105"/>
      <c r="HZ152" s="106"/>
      <c r="IA152" s="104"/>
      <c r="IB152" s="105"/>
      <c r="IC152" s="105"/>
      <c r="ID152" s="106"/>
      <c r="IE152" s="19"/>
      <c r="IF152" s="104"/>
      <c r="IG152" s="105"/>
      <c r="IH152" s="105"/>
      <c r="II152" s="106"/>
      <c r="IJ152" s="104"/>
      <c r="IK152" s="105"/>
      <c r="IL152" s="105"/>
      <c r="IM152" s="106"/>
      <c r="IN152" s="19"/>
      <c r="IO152" s="104"/>
      <c r="IP152" s="105"/>
      <c r="IQ152" s="105"/>
      <c r="IR152" s="106"/>
      <c r="IS152" s="104"/>
      <c r="IT152" s="105"/>
      <c r="IU152" s="105"/>
      <c r="IV152" s="106"/>
    </row>
    <row r="153" spans="1:256" ht="19.5" customHeight="1">
      <c r="A153" s="89" t="s">
        <v>3</v>
      </c>
      <c r="B153" s="87">
        <v>4</v>
      </c>
      <c r="C153" s="87">
        <v>1</v>
      </c>
      <c r="D153" s="90" t="s">
        <v>9</v>
      </c>
      <c r="E153" s="19"/>
      <c r="F153" s="89" t="s">
        <v>1</v>
      </c>
      <c r="G153" s="87">
        <v>5</v>
      </c>
      <c r="H153" s="87">
        <v>0</v>
      </c>
      <c r="I153" s="99" t="s">
        <v>2</v>
      </c>
      <c r="J153" s="104"/>
      <c r="K153" s="105"/>
      <c r="L153" s="105"/>
      <c r="M153" s="106"/>
      <c r="N153" s="19"/>
      <c r="O153" s="104"/>
      <c r="P153" s="105"/>
      <c r="Q153" s="105"/>
      <c r="R153" s="106"/>
      <c r="S153" s="104"/>
      <c r="T153" s="105"/>
      <c r="U153" s="105"/>
      <c r="V153" s="106"/>
      <c r="W153" s="19"/>
      <c r="X153" s="104"/>
      <c r="Y153" s="105"/>
      <c r="Z153" s="105"/>
      <c r="AA153" s="106"/>
      <c r="AB153" s="104"/>
      <c r="AC153" s="105"/>
      <c r="AD153" s="105"/>
      <c r="AE153" s="106"/>
      <c r="AF153" s="19"/>
      <c r="AG153" s="104"/>
      <c r="AH153" s="105"/>
      <c r="AI153" s="105"/>
      <c r="AJ153" s="106"/>
      <c r="AK153" s="104"/>
      <c r="AL153" s="105"/>
      <c r="AM153" s="105"/>
      <c r="AN153" s="106"/>
      <c r="AO153" s="19"/>
      <c r="AP153" s="104"/>
      <c r="AQ153" s="105"/>
      <c r="AR153" s="105"/>
      <c r="AS153" s="106"/>
      <c r="AT153" s="104"/>
      <c r="AU153" s="105"/>
      <c r="AV153" s="105"/>
      <c r="AW153" s="106"/>
      <c r="AX153" s="19"/>
      <c r="AY153" s="104"/>
      <c r="AZ153" s="105"/>
      <c r="BA153" s="105"/>
      <c r="BB153" s="106"/>
      <c r="BC153" s="104"/>
      <c r="BD153" s="105"/>
      <c r="BE153" s="105"/>
      <c r="BF153" s="106"/>
      <c r="BG153" s="19"/>
      <c r="BH153" s="104"/>
      <c r="BI153" s="105"/>
      <c r="BJ153" s="105"/>
      <c r="BK153" s="106"/>
      <c r="BL153" s="104"/>
      <c r="BM153" s="105"/>
      <c r="BN153" s="105"/>
      <c r="BO153" s="106"/>
      <c r="BP153" s="19"/>
      <c r="BQ153" s="104"/>
      <c r="BR153" s="105"/>
      <c r="BS153" s="105"/>
      <c r="BT153" s="106"/>
      <c r="BU153" s="104"/>
      <c r="BV153" s="105"/>
      <c r="BW153" s="105"/>
      <c r="BX153" s="106"/>
      <c r="BY153" s="19"/>
      <c r="BZ153" s="104"/>
      <c r="CA153" s="105"/>
      <c r="CB153" s="105"/>
      <c r="CC153" s="106"/>
      <c r="CD153" s="104"/>
      <c r="CE153" s="105"/>
      <c r="CF153" s="105"/>
      <c r="CG153" s="106"/>
      <c r="CH153" s="19"/>
      <c r="CI153" s="104"/>
      <c r="CJ153" s="105"/>
      <c r="CK153" s="105"/>
      <c r="CL153" s="106"/>
      <c r="CM153" s="104"/>
      <c r="CN153" s="105"/>
      <c r="CO153" s="105"/>
      <c r="CP153" s="106"/>
      <c r="CQ153" s="19"/>
      <c r="CR153" s="104"/>
      <c r="CS153" s="105"/>
      <c r="CT153" s="105"/>
      <c r="CU153" s="106"/>
      <c r="CV153" s="104"/>
      <c r="CW153" s="105"/>
      <c r="CX153" s="105"/>
      <c r="CY153" s="106"/>
      <c r="CZ153" s="19"/>
      <c r="DA153" s="104"/>
      <c r="DB153" s="105"/>
      <c r="DC153" s="105"/>
      <c r="DD153" s="106"/>
      <c r="DE153" s="104"/>
      <c r="DF153" s="105"/>
      <c r="DG153" s="105"/>
      <c r="DH153" s="106"/>
      <c r="DI153" s="19"/>
      <c r="DJ153" s="104"/>
      <c r="DK153" s="105"/>
      <c r="DL153" s="105"/>
      <c r="DM153" s="106"/>
      <c r="DN153" s="104"/>
      <c r="DO153" s="105"/>
      <c r="DP153" s="105"/>
      <c r="DQ153" s="106"/>
      <c r="DR153" s="19"/>
      <c r="DS153" s="104"/>
      <c r="DT153" s="105"/>
      <c r="DU153" s="105"/>
      <c r="DV153" s="106"/>
      <c r="DW153" s="104"/>
      <c r="DX153" s="105"/>
      <c r="DY153" s="105"/>
      <c r="DZ153" s="106"/>
      <c r="EA153" s="19"/>
      <c r="EB153" s="104"/>
      <c r="EC153" s="105"/>
      <c r="ED153" s="105"/>
      <c r="EE153" s="106"/>
      <c r="EF153" s="104"/>
      <c r="EG153" s="105"/>
      <c r="EH153" s="105"/>
      <c r="EI153" s="106"/>
      <c r="EJ153" s="19"/>
      <c r="EK153" s="104"/>
      <c r="EL153" s="105"/>
      <c r="EM153" s="105"/>
      <c r="EN153" s="106"/>
      <c r="EO153" s="104"/>
      <c r="EP153" s="105"/>
      <c r="EQ153" s="105"/>
      <c r="ER153" s="106"/>
      <c r="ES153" s="19"/>
      <c r="ET153" s="104"/>
      <c r="EU153" s="105"/>
      <c r="EV153" s="105"/>
      <c r="EW153" s="106"/>
      <c r="EX153" s="104"/>
      <c r="EY153" s="105"/>
      <c r="EZ153" s="105"/>
      <c r="FA153" s="106"/>
      <c r="FB153" s="19"/>
      <c r="FC153" s="104"/>
      <c r="FD153" s="105"/>
      <c r="FE153" s="105"/>
      <c r="FF153" s="106"/>
      <c r="FG153" s="104"/>
      <c r="FH153" s="105"/>
      <c r="FI153" s="105"/>
      <c r="FJ153" s="106"/>
      <c r="FK153" s="19"/>
      <c r="FL153" s="104"/>
      <c r="FM153" s="105"/>
      <c r="FN153" s="105"/>
      <c r="FO153" s="106"/>
      <c r="FP153" s="104"/>
      <c r="FQ153" s="105"/>
      <c r="FR153" s="105"/>
      <c r="FS153" s="106"/>
      <c r="FT153" s="19"/>
      <c r="FU153" s="104"/>
      <c r="FV153" s="105"/>
      <c r="FW153" s="105"/>
      <c r="FX153" s="106"/>
      <c r="FY153" s="104"/>
      <c r="FZ153" s="105"/>
      <c r="GA153" s="105"/>
      <c r="GB153" s="106"/>
      <c r="GC153" s="19"/>
      <c r="GD153" s="104"/>
      <c r="GE153" s="105"/>
      <c r="GF153" s="105"/>
      <c r="GG153" s="106"/>
      <c r="GH153" s="104"/>
      <c r="GI153" s="105"/>
      <c r="GJ153" s="105"/>
      <c r="GK153" s="106"/>
      <c r="GL153" s="19"/>
      <c r="GM153" s="104"/>
      <c r="GN153" s="105"/>
      <c r="GO153" s="105"/>
      <c r="GP153" s="106"/>
      <c r="GQ153" s="104"/>
      <c r="GR153" s="105"/>
      <c r="GS153" s="105"/>
      <c r="GT153" s="106"/>
      <c r="GU153" s="19"/>
      <c r="GV153" s="104"/>
      <c r="GW153" s="105"/>
      <c r="GX153" s="105"/>
      <c r="GY153" s="106"/>
      <c r="GZ153" s="104"/>
      <c r="HA153" s="105"/>
      <c r="HB153" s="105"/>
      <c r="HC153" s="106"/>
      <c r="HD153" s="19"/>
      <c r="HE153" s="104"/>
      <c r="HF153" s="105"/>
      <c r="HG153" s="105"/>
      <c r="HH153" s="106"/>
      <c r="HI153" s="104"/>
      <c r="HJ153" s="105"/>
      <c r="HK153" s="105"/>
      <c r="HL153" s="106"/>
      <c r="HM153" s="19"/>
      <c r="HN153" s="104"/>
      <c r="HO153" s="105"/>
      <c r="HP153" s="105"/>
      <c r="HQ153" s="106"/>
      <c r="HR153" s="104"/>
      <c r="HS153" s="105"/>
      <c r="HT153" s="105"/>
      <c r="HU153" s="106"/>
      <c r="HV153" s="19"/>
      <c r="HW153" s="104"/>
      <c r="HX153" s="105"/>
      <c r="HY153" s="105"/>
      <c r="HZ153" s="106"/>
      <c r="IA153" s="104"/>
      <c r="IB153" s="105"/>
      <c r="IC153" s="105"/>
      <c r="ID153" s="106"/>
      <c r="IE153" s="19"/>
      <c r="IF153" s="104"/>
      <c r="IG153" s="105"/>
      <c r="IH153" s="105"/>
      <c r="II153" s="106"/>
      <c r="IJ153" s="104"/>
      <c r="IK153" s="105"/>
      <c r="IL153" s="105"/>
      <c r="IM153" s="106"/>
      <c r="IN153" s="19"/>
      <c r="IO153" s="104"/>
      <c r="IP153" s="105"/>
      <c r="IQ153" s="105"/>
      <c r="IR153" s="106"/>
      <c r="IS153" s="104"/>
      <c r="IT153" s="105"/>
      <c r="IU153" s="105"/>
      <c r="IV153" s="106"/>
    </row>
    <row r="154" spans="1:256" ht="19.5" customHeight="1">
      <c r="A154" s="89" t="s">
        <v>7</v>
      </c>
      <c r="B154" s="87">
        <v>4</v>
      </c>
      <c r="C154" s="87">
        <v>1</v>
      </c>
      <c r="D154" s="90" t="s">
        <v>6</v>
      </c>
      <c r="E154" s="19"/>
      <c r="F154" s="89" t="s">
        <v>10</v>
      </c>
      <c r="G154" s="87">
        <v>2</v>
      </c>
      <c r="H154" s="87">
        <v>3</v>
      </c>
      <c r="I154" s="99" t="s">
        <v>7</v>
      </c>
      <c r="J154" s="104"/>
      <c r="K154" s="105"/>
      <c r="L154" s="105"/>
      <c r="M154" s="106"/>
      <c r="N154" s="19"/>
      <c r="O154" s="104"/>
      <c r="P154" s="105"/>
      <c r="Q154" s="105"/>
      <c r="R154" s="106"/>
      <c r="S154" s="104"/>
      <c r="T154" s="105"/>
      <c r="U154" s="105"/>
      <c r="V154" s="106"/>
      <c r="W154" s="19"/>
      <c r="X154" s="104"/>
      <c r="Y154" s="105"/>
      <c r="Z154" s="105"/>
      <c r="AA154" s="106"/>
      <c r="AB154" s="104"/>
      <c r="AC154" s="105"/>
      <c r="AD154" s="105"/>
      <c r="AE154" s="106"/>
      <c r="AF154" s="19"/>
      <c r="AG154" s="104"/>
      <c r="AH154" s="105"/>
      <c r="AI154" s="105"/>
      <c r="AJ154" s="106"/>
      <c r="AK154" s="104"/>
      <c r="AL154" s="105"/>
      <c r="AM154" s="105"/>
      <c r="AN154" s="106"/>
      <c r="AO154" s="19"/>
      <c r="AP154" s="104"/>
      <c r="AQ154" s="105"/>
      <c r="AR154" s="105"/>
      <c r="AS154" s="106"/>
      <c r="AT154" s="104"/>
      <c r="AU154" s="105"/>
      <c r="AV154" s="105"/>
      <c r="AW154" s="106"/>
      <c r="AX154" s="19"/>
      <c r="AY154" s="104"/>
      <c r="AZ154" s="105"/>
      <c r="BA154" s="105"/>
      <c r="BB154" s="106"/>
      <c r="BC154" s="104"/>
      <c r="BD154" s="105"/>
      <c r="BE154" s="105"/>
      <c r="BF154" s="106"/>
      <c r="BG154" s="19"/>
      <c r="BH154" s="104"/>
      <c r="BI154" s="105"/>
      <c r="BJ154" s="105"/>
      <c r="BK154" s="106"/>
      <c r="BL154" s="104"/>
      <c r="BM154" s="105"/>
      <c r="BN154" s="105"/>
      <c r="BO154" s="106"/>
      <c r="BP154" s="19"/>
      <c r="BQ154" s="104"/>
      <c r="BR154" s="105"/>
      <c r="BS154" s="105"/>
      <c r="BT154" s="106"/>
      <c r="BU154" s="104"/>
      <c r="BV154" s="105"/>
      <c r="BW154" s="105"/>
      <c r="BX154" s="106"/>
      <c r="BY154" s="19"/>
      <c r="BZ154" s="104"/>
      <c r="CA154" s="105"/>
      <c r="CB154" s="105"/>
      <c r="CC154" s="106"/>
      <c r="CD154" s="104"/>
      <c r="CE154" s="105"/>
      <c r="CF154" s="105"/>
      <c r="CG154" s="106"/>
      <c r="CH154" s="19"/>
      <c r="CI154" s="104"/>
      <c r="CJ154" s="105"/>
      <c r="CK154" s="105"/>
      <c r="CL154" s="106"/>
      <c r="CM154" s="104"/>
      <c r="CN154" s="105"/>
      <c r="CO154" s="105"/>
      <c r="CP154" s="106"/>
      <c r="CQ154" s="19"/>
      <c r="CR154" s="104"/>
      <c r="CS154" s="105"/>
      <c r="CT154" s="105"/>
      <c r="CU154" s="106"/>
      <c r="CV154" s="104"/>
      <c r="CW154" s="105"/>
      <c r="CX154" s="105"/>
      <c r="CY154" s="106"/>
      <c r="CZ154" s="19"/>
      <c r="DA154" s="104"/>
      <c r="DB154" s="105"/>
      <c r="DC154" s="105"/>
      <c r="DD154" s="106"/>
      <c r="DE154" s="104"/>
      <c r="DF154" s="105"/>
      <c r="DG154" s="105"/>
      <c r="DH154" s="106"/>
      <c r="DI154" s="19"/>
      <c r="DJ154" s="104"/>
      <c r="DK154" s="105"/>
      <c r="DL154" s="105"/>
      <c r="DM154" s="106"/>
      <c r="DN154" s="104"/>
      <c r="DO154" s="105"/>
      <c r="DP154" s="105"/>
      <c r="DQ154" s="106"/>
      <c r="DR154" s="19"/>
      <c r="DS154" s="104"/>
      <c r="DT154" s="105"/>
      <c r="DU154" s="105"/>
      <c r="DV154" s="106"/>
      <c r="DW154" s="104"/>
      <c r="DX154" s="105"/>
      <c r="DY154" s="105"/>
      <c r="DZ154" s="106"/>
      <c r="EA154" s="19"/>
      <c r="EB154" s="104"/>
      <c r="EC154" s="105"/>
      <c r="ED154" s="105"/>
      <c r="EE154" s="106"/>
      <c r="EF154" s="104"/>
      <c r="EG154" s="105"/>
      <c r="EH154" s="105"/>
      <c r="EI154" s="106"/>
      <c r="EJ154" s="19"/>
      <c r="EK154" s="104"/>
      <c r="EL154" s="105"/>
      <c r="EM154" s="105"/>
      <c r="EN154" s="106"/>
      <c r="EO154" s="104"/>
      <c r="EP154" s="105"/>
      <c r="EQ154" s="105"/>
      <c r="ER154" s="106"/>
      <c r="ES154" s="19"/>
      <c r="ET154" s="104"/>
      <c r="EU154" s="105"/>
      <c r="EV154" s="105"/>
      <c r="EW154" s="106"/>
      <c r="EX154" s="104"/>
      <c r="EY154" s="105"/>
      <c r="EZ154" s="105"/>
      <c r="FA154" s="106"/>
      <c r="FB154" s="19"/>
      <c r="FC154" s="104"/>
      <c r="FD154" s="105"/>
      <c r="FE154" s="105"/>
      <c r="FF154" s="106"/>
      <c r="FG154" s="104"/>
      <c r="FH154" s="105"/>
      <c r="FI154" s="105"/>
      <c r="FJ154" s="106"/>
      <c r="FK154" s="19"/>
      <c r="FL154" s="104"/>
      <c r="FM154" s="105"/>
      <c r="FN154" s="105"/>
      <c r="FO154" s="106"/>
      <c r="FP154" s="104"/>
      <c r="FQ154" s="105"/>
      <c r="FR154" s="105"/>
      <c r="FS154" s="106"/>
      <c r="FT154" s="19"/>
      <c r="FU154" s="104"/>
      <c r="FV154" s="105"/>
      <c r="FW154" s="105"/>
      <c r="FX154" s="106"/>
      <c r="FY154" s="104"/>
      <c r="FZ154" s="105"/>
      <c r="GA154" s="105"/>
      <c r="GB154" s="106"/>
      <c r="GC154" s="19"/>
      <c r="GD154" s="104"/>
      <c r="GE154" s="105"/>
      <c r="GF154" s="105"/>
      <c r="GG154" s="106"/>
      <c r="GH154" s="104"/>
      <c r="GI154" s="105"/>
      <c r="GJ154" s="105"/>
      <c r="GK154" s="106"/>
      <c r="GL154" s="19"/>
      <c r="GM154" s="104"/>
      <c r="GN154" s="105"/>
      <c r="GO154" s="105"/>
      <c r="GP154" s="106"/>
      <c r="GQ154" s="104"/>
      <c r="GR154" s="105"/>
      <c r="GS154" s="105"/>
      <c r="GT154" s="106"/>
      <c r="GU154" s="19"/>
      <c r="GV154" s="104"/>
      <c r="GW154" s="105"/>
      <c r="GX154" s="105"/>
      <c r="GY154" s="106"/>
      <c r="GZ154" s="104"/>
      <c r="HA154" s="105"/>
      <c r="HB154" s="105"/>
      <c r="HC154" s="106"/>
      <c r="HD154" s="19"/>
      <c r="HE154" s="104"/>
      <c r="HF154" s="105"/>
      <c r="HG154" s="105"/>
      <c r="HH154" s="106"/>
      <c r="HI154" s="104"/>
      <c r="HJ154" s="105"/>
      <c r="HK154" s="105"/>
      <c r="HL154" s="106"/>
      <c r="HM154" s="19"/>
      <c r="HN154" s="104"/>
      <c r="HO154" s="105"/>
      <c r="HP154" s="105"/>
      <c r="HQ154" s="106"/>
      <c r="HR154" s="104"/>
      <c r="HS154" s="105"/>
      <c r="HT154" s="105"/>
      <c r="HU154" s="106"/>
      <c r="HV154" s="19"/>
      <c r="HW154" s="104"/>
      <c r="HX154" s="105"/>
      <c r="HY154" s="105"/>
      <c r="HZ154" s="106"/>
      <c r="IA154" s="104"/>
      <c r="IB154" s="105"/>
      <c r="IC154" s="105"/>
      <c r="ID154" s="106"/>
      <c r="IE154" s="19"/>
      <c r="IF154" s="104"/>
      <c r="IG154" s="105"/>
      <c r="IH154" s="105"/>
      <c r="II154" s="106"/>
      <c r="IJ154" s="104"/>
      <c r="IK154" s="105"/>
      <c r="IL154" s="105"/>
      <c r="IM154" s="106"/>
      <c r="IN154" s="19"/>
      <c r="IO154" s="104"/>
      <c r="IP154" s="105"/>
      <c r="IQ154" s="105"/>
      <c r="IR154" s="106"/>
      <c r="IS154" s="104"/>
      <c r="IT154" s="105"/>
      <c r="IU154" s="105"/>
      <c r="IV154" s="106"/>
    </row>
    <row r="155" spans="1:256" ht="19.5" customHeight="1">
      <c r="A155" s="91" t="s">
        <v>8</v>
      </c>
      <c r="B155" s="87">
        <v>1</v>
      </c>
      <c r="C155" s="87">
        <v>4</v>
      </c>
      <c r="D155" s="92" t="s">
        <v>45</v>
      </c>
      <c r="E155" s="19"/>
      <c r="F155" s="91" t="s">
        <v>9</v>
      </c>
      <c r="G155" s="87">
        <v>5</v>
      </c>
      <c r="H155" s="87">
        <v>0</v>
      </c>
      <c r="I155" s="100" t="s">
        <v>56</v>
      </c>
      <c r="J155" s="104"/>
      <c r="K155" s="105"/>
      <c r="L155" s="105"/>
      <c r="M155" s="106"/>
      <c r="N155" s="19"/>
      <c r="O155" s="104"/>
      <c r="P155" s="105"/>
      <c r="Q155" s="105"/>
      <c r="R155" s="106"/>
      <c r="S155" s="104"/>
      <c r="T155" s="105"/>
      <c r="U155" s="105"/>
      <c r="V155" s="106"/>
      <c r="W155" s="19"/>
      <c r="X155" s="104"/>
      <c r="Y155" s="105"/>
      <c r="Z155" s="105"/>
      <c r="AA155" s="106"/>
      <c r="AB155" s="104"/>
      <c r="AC155" s="105"/>
      <c r="AD155" s="105"/>
      <c r="AE155" s="106"/>
      <c r="AF155" s="19"/>
      <c r="AG155" s="104"/>
      <c r="AH155" s="105"/>
      <c r="AI155" s="105"/>
      <c r="AJ155" s="106"/>
      <c r="AK155" s="104"/>
      <c r="AL155" s="105"/>
      <c r="AM155" s="105"/>
      <c r="AN155" s="106"/>
      <c r="AO155" s="19"/>
      <c r="AP155" s="104"/>
      <c r="AQ155" s="105"/>
      <c r="AR155" s="105"/>
      <c r="AS155" s="106"/>
      <c r="AT155" s="104"/>
      <c r="AU155" s="105"/>
      <c r="AV155" s="105"/>
      <c r="AW155" s="106"/>
      <c r="AX155" s="19"/>
      <c r="AY155" s="104"/>
      <c r="AZ155" s="105"/>
      <c r="BA155" s="105"/>
      <c r="BB155" s="106"/>
      <c r="BC155" s="104"/>
      <c r="BD155" s="105"/>
      <c r="BE155" s="105"/>
      <c r="BF155" s="106"/>
      <c r="BG155" s="19"/>
      <c r="BH155" s="104"/>
      <c r="BI155" s="105"/>
      <c r="BJ155" s="105"/>
      <c r="BK155" s="106"/>
      <c r="BL155" s="104"/>
      <c r="BM155" s="105"/>
      <c r="BN155" s="105"/>
      <c r="BO155" s="106"/>
      <c r="BP155" s="19"/>
      <c r="BQ155" s="104"/>
      <c r="BR155" s="105"/>
      <c r="BS155" s="105"/>
      <c r="BT155" s="106"/>
      <c r="BU155" s="104"/>
      <c r="BV155" s="105"/>
      <c r="BW155" s="105"/>
      <c r="BX155" s="106"/>
      <c r="BY155" s="19"/>
      <c r="BZ155" s="104"/>
      <c r="CA155" s="105"/>
      <c r="CB155" s="105"/>
      <c r="CC155" s="106"/>
      <c r="CD155" s="104"/>
      <c r="CE155" s="105"/>
      <c r="CF155" s="105"/>
      <c r="CG155" s="106"/>
      <c r="CH155" s="19"/>
      <c r="CI155" s="104"/>
      <c r="CJ155" s="105"/>
      <c r="CK155" s="105"/>
      <c r="CL155" s="106"/>
      <c r="CM155" s="104"/>
      <c r="CN155" s="105"/>
      <c r="CO155" s="105"/>
      <c r="CP155" s="106"/>
      <c r="CQ155" s="19"/>
      <c r="CR155" s="104"/>
      <c r="CS155" s="105"/>
      <c r="CT155" s="105"/>
      <c r="CU155" s="106"/>
      <c r="CV155" s="104"/>
      <c r="CW155" s="105"/>
      <c r="CX155" s="105"/>
      <c r="CY155" s="106"/>
      <c r="CZ155" s="19"/>
      <c r="DA155" s="104"/>
      <c r="DB155" s="105"/>
      <c r="DC155" s="105"/>
      <c r="DD155" s="106"/>
      <c r="DE155" s="104"/>
      <c r="DF155" s="105"/>
      <c r="DG155" s="105"/>
      <c r="DH155" s="106"/>
      <c r="DI155" s="19"/>
      <c r="DJ155" s="104"/>
      <c r="DK155" s="105"/>
      <c r="DL155" s="105"/>
      <c r="DM155" s="106"/>
      <c r="DN155" s="104"/>
      <c r="DO155" s="105"/>
      <c r="DP155" s="105"/>
      <c r="DQ155" s="106"/>
      <c r="DR155" s="19"/>
      <c r="DS155" s="104"/>
      <c r="DT155" s="105"/>
      <c r="DU155" s="105"/>
      <c r="DV155" s="106"/>
      <c r="DW155" s="104"/>
      <c r="DX155" s="105"/>
      <c r="DY155" s="105"/>
      <c r="DZ155" s="106"/>
      <c r="EA155" s="19"/>
      <c r="EB155" s="104"/>
      <c r="EC155" s="105"/>
      <c r="ED155" s="105"/>
      <c r="EE155" s="106"/>
      <c r="EF155" s="104"/>
      <c r="EG155" s="105"/>
      <c r="EH155" s="105"/>
      <c r="EI155" s="106"/>
      <c r="EJ155" s="19"/>
      <c r="EK155" s="104"/>
      <c r="EL155" s="105"/>
      <c r="EM155" s="105"/>
      <c r="EN155" s="106"/>
      <c r="EO155" s="104"/>
      <c r="EP155" s="105"/>
      <c r="EQ155" s="105"/>
      <c r="ER155" s="106"/>
      <c r="ES155" s="19"/>
      <c r="ET155" s="104"/>
      <c r="EU155" s="105"/>
      <c r="EV155" s="105"/>
      <c r="EW155" s="106"/>
      <c r="EX155" s="104"/>
      <c r="EY155" s="105"/>
      <c r="EZ155" s="105"/>
      <c r="FA155" s="106"/>
      <c r="FB155" s="19"/>
      <c r="FC155" s="104"/>
      <c r="FD155" s="105"/>
      <c r="FE155" s="105"/>
      <c r="FF155" s="106"/>
      <c r="FG155" s="104"/>
      <c r="FH155" s="105"/>
      <c r="FI155" s="105"/>
      <c r="FJ155" s="106"/>
      <c r="FK155" s="19"/>
      <c r="FL155" s="104"/>
      <c r="FM155" s="105"/>
      <c r="FN155" s="105"/>
      <c r="FO155" s="106"/>
      <c r="FP155" s="104"/>
      <c r="FQ155" s="105"/>
      <c r="FR155" s="105"/>
      <c r="FS155" s="106"/>
      <c r="FT155" s="19"/>
      <c r="FU155" s="104"/>
      <c r="FV155" s="105"/>
      <c r="FW155" s="105"/>
      <c r="FX155" s="106"/>
      <c r="FY155" s="104"/>
      <c r="FZ155" s="105"/>
      <c r="GA155" s="105"/>
      <c r="GB155" s="106"/>
      <c r="GC155" s="19"/>
      <c r="GD155" s="104"/>
      <c r="GE155" s="105"/>
      <c r="GF155" s="105"/>
      <c r="GG155" s="106"/>
      <c r="GH155" s="104"/>
      <c r="GI155" s="105"/>
      <c r="GJ155" s="105"/>
      <c r="GK155" s="106"/>
      <c r="GL155" s="19"/>
      <c r="GM155" s="104"/>
      <c r="GN155" s="105"/>
      <c r="GO155" s="105"/>
      <c r="GP155" s="106"/>
      <c r="GQ155" s="104"/>
      <c r="GR155" s="105"/>
      <c r="GS155" s="105"/>
      <c r="GT155" s="106"/>
      <c r="GU155" s="19"/>
      <c r="GV155" s="104"/>
      <c r="GW155" s="105"/>
      <c r="GX155" s="105"/>
      <c r="GY155" s="106"/>
      <c r="GZ155" s="104"/>
      <c r="HA155" s="105"/>
      <c r="HB155" s="105"/>
      <c r="HC155" s="106"/>
      <c r="HD155" s="19"/>
      <c r="HE155" s="104"/>
      <c r="HF155" s="105"/>
      <c r="HG155" s="105"/>
      <c r="HH155" s="106"/>
      <c r="HI155" s="104"/>
      <c r="HJ155" s="105"/>
      <c r="HK155" s="105"/>
      <c r="HL155" s="106"/>
      <c r="HM155" s="19"/>
      <c r="HN155" s="104"/>
      <c r="HO155" s="105"/>
      <c r="HP155" s="105"/>
      <c r="HQ155" s="106"/>
      <c r="HR155" s="104"/>
      <c r="HS155" s="105"/>
      <c r="HT155" s="105"/>
      <c r="HU155" s="106"/>
      <c r="HV155" s="19"/>
      <c r="HW155" s="104"/>
      <c r="HX155" s="105"/>
      <c r="HY155" s="105"/>
      <c r="HZ155" s="106"/>
      <c r="IA155" s="104"/>
      <c r="IB155" s="105"/>
      <c r="IC155" s="105"/>
      <c r="ID155" s="106"/>
      <c r="IE155" s="19"/>
      <c r="IF155" s="104"/>
      <c r="IG155" s="105"/>
      <c r="IH155" s="105"/>
      <c r="II155" s="106"/>
      <c r="IJ155" s="104"/>
      <c r="IK155" s="105"/>
      <c r="IL155" s="105"/>
      <c r="IM155" s="106"/>
      <c r="IN155" s="19"/>
      <c r="IO155" s="104"/>
      <c r="IP155" s="105"/>
      <c r="IQ155" s="105"/>
      <c r="IR155" s="106"/>
      <c r="IS155" s="104"/>
      <c r="IT155" s="105"/>
      <c r="IU155" s="105"/>
      <c r="IV155" s="106"/>
    </row>
    <row r="156" spans="1:256" ht="19.5" customHeight="1">
      <c r="A156" s="93" t="s">
        <v>11</v>
      </c>
      <c r="B156" s="229"/>
      <c r="C156" s="229"/>
      <c r="D156" s="229"/>
      <c r="E156" s="20"/>
      <c r="F156" s="93" t="s">
        <v>11</v>
      </c>
      <c r="G156" s="229"/>
      <c r="H156" s="229"/>
      <c r="I156" s="229"/>
      <c r="J156" s="20"/>
      <c r="K156" s="233"/>
      <c r="L156" s="233"/>
      <c r="M156" s="233"/>
      <c r="N156" s="20"/>
      <c r="O156" s="20"/>
      <c r="P156" s="233"/>
      <c r="Q156" s="233"/>
      <c r="R156" s="233"/>
      <c r="S156" s="20"/>
      <c r="T156" s="233"/>
      <c r="U156" s="233"/>
      <c r="V156" s="233"/>
      <c r="W156" s="20"/>
      <c r="X156" s="20"/>
      <c r="Y156" s="233"/>
      <c r="Z156" s="233"/>
      <c r="AA156" s="233"/>
      <c r="AB156" s="20"/>
      <c r="AC156" s="233"/>
      <c r="AD156" s="233"/>
      <c r="AE156" s="233"/>
      <c r="AF156" s="20"/>
      <c r="AG156" s="20"/>
      <c r="AH156" s="233"/>
      <c r="AI156" s="233"/>
      <c r="AJ156" s="233"/>
      <c r="AK156" s="20"/>
      <c r="AL156" s="233"/>
      <c r="AM156" s="233"/>
      <c r="AN156" s="233"/>
      <c r="AO156" s="20"/>
      <c r="AP156" s="20"/>
      <c r="AQ156" s="233"/>
      <c r="AR156" s="233"/>
      <c r="AS156" s="233"/>
      <c r="AT156" s="20"/>
      <c r="AU156" s="233"/>
      <c r="AV156" s="233"/>
      <c r="AW156" s="233"/>
      <c r="AX156" s="20"/>
      <c r="AY156" s="20"/>
      <c r="AZ156" s="233"/>
      <c r="BA156" s="233"/>
      <c r="BB156" s="233"/>
      <c r="BC156" s="20"/>
      <c r="BD156" s="233"/>
      <c r="BE156" s="233"/>
      <c r="BF156" s="233"/>
      <c r="BG156" s="20"/>
      <c r="BH156" s="20"/>
      <c r="BI156" s="233"/>
      <c r="BJ156" s="233"/>
      <c r="BK156" s="233"/>
      <c r="BL156" s="20"/>
      <c r="BM156" s="233"/>
      <c r="BN156" s="233"/>
      <c r="BO156" s="233"/>
      <c r="BP156" s="20"/>
      <c r="BQ156" s="20"/>
      <c r="BR156" s="233"/>
      <c r="BS156" s="233"/>
      <c r="BT156" s="233"/>
      <c r="BU156" s="20"/>
      <c r="BV156" s="233"/>
      <c r="BW156" s="233"/>
      <c r="BX156" s="233"/>
      <c r="BY156" s="20"/>
      <c r="BZ156" s="20"/>
      <c r="CA156" s="233"/>
      <c r="CB156" s="233"/>
      <c r="CC156" s="233"/>
      <c r="CD156" s="20"/>
      <c r="CE156" s="233"/>
      <c r="CF156" s="233"/>
      <c r="CG156" s="233"/>
      <c r="CH156" s="20"/>
      <c r="CI156" s="20"/>
      <c r="CJ156" s="233"/>
      <c r="CK156" s="233"/>
      <c r="CL156" s="233"/>
      <c r="CM156" s="20"/>
      <c r="CN156" s="233"/>
      <c r="CO156" s="233"/>
      <c r="CP156" s="233"/>
      <c r="CQ156" s="20"/>
      <c r="CR156" s="20"/>
      <c r="CS156" s="233"/>
      <c r="CT156" s="233"/>
      <c r="CU156" s="233"/>
      <c r="CV156" s="20"/>
      <c r="CW156" s="233"/>
      <c r="CX156" s="233"/>
      <c r="CY156" s="233"/>
      <c r="CZ156" s="20"/>
      <c r="DA156" s="20"/>
      <c r="DB156" s="233"/>
      <c r="DC156" s="233"/>
      <c r="DD156" s="233"/>
      <c r="DE156" s="20"/>
      <c r="DF156" s="233"/>
      <c r="DG156" s="233"/>
      <c r="DH156" s="233"/>
      <c r="DI156" s="20"/>
      <c r="DJ156" s="20"/>
      <c r="DK156" s="233"/>
      <c r="DL156" s="233"/>
      <c r="DM156" s="233"/>
      <c r="DN156" s="20"/>
      <c r="DO156" s="233"/>
      <c r="DP156" s="233"/>
      <c r="DQ156" s="233"/>
      <c r="DR156" s="20"/>
      <c r="DS156" s="20"/>
      <c r="DT156" s="233"/>
      <c r="DU156" s="233"/>
      <c r="DV156" s="233"/>
      <c r="DW156" s="20"/>
      <c r="DX156" s="233"/>
      <c r="DY156" s="233"/>
      <c r="DZ156" s="233"/>
      <c r="EA156" s="20"/>
      <c r="EB156" s="20"/>
      <c r="EC156" s="233"/>
      <c r="ED156" s="233"/>
      <c r="EE156" s="233"/>
      <c r="EF156" s="20"/>
      <c r="EG156" s="233"/>
      <c r="EH156" s="233"/>
      <c r="EI156" s="233"/>
      <c r="EJ156" s="20"/>
      <c r="EK156" s="20"/>
      <c r="EL156" s="233"/>
      <c r="EM156" s="233"/>
      <c r="EN156" s="233"/>
      <c r="EO156" s="20"/>
      <c r="EP156" s="233"/>
      <c r="EQ156" s="233"/>
      <c r="ER156" s="233"/>
      <c r="ES156" s="20"/>
      <c r="ET156" s="20"/>
      <c r="EU156" s="233"/>
      <c r="EV156" s="233"/>
      <c r="EW156" s="233"/>
      <c r="EX156" s="20"/>
      <c r="EY156" s="233"/>
      <c r="EZ156" s="233"/>
      <c r="FA156" s="233"/>
      <c r="FB156" s="20"/>
      <c r="FC156" s="20"/>
      <c r="FD156" s="233"/>
      <c r="FE156" s="233"/>
      <c r="FF156" s="233"/>
      <c r="FG156" s="20"/>
      <c r="FH156" s="233"/>
      <c r="FI156" s="233"/>
      <c r="FJ156" s="233"/>
      <c r="FK156" s="20"/>
      <c r="FL156" s="20"/>
      <c r="FM156" s="233"/>
      <c r="FN156" s="233"/>
      <c r="FO156" s="233"/>
      <c r="FP156" s="20"/>
      <c r="FQ156" s="233"/>
      <c r="FR156" s="233"/>
      <c r="FS156" s="233"/>
      <c r="FT156" s="20"/>
      <c r="FU156" s="20"/>
      <c r="FV156" s="233"/>
      <c r="FW156" s="233"/>
      <c r="FX156" s="233"/>
      <c r="FY156" s="20"/>
      <c r="FZ156" s="233"/>
      <c r="GA156" s="233"/>
      <c r="GB156" s="233"/>
      <c r="GC156" s="20"/>
      <c r="GD156" s="20"/>
      <c r="GE156" s="233"/>
      <c r="GF156" s="233"/>
      <c r="GG156" s="233"/>
      <c r="GH156" s="20"/>
      <c r="GI156" s="233"/>
      <c r="GJ156" s="233"/>
      <c r="GK156" s="233"/>
      <c r="GL156" s="20"/>
      <c r="GM156" s="20"/>
      <c r="GN156" s="233"/>
      <c r="GO156" s="233"/>
      <c r="GP156" s="233"/>
      <c r="GQ156" s="20"/>
      <c r="GR156" s="233"/>
      <c r="GS156" s="233"/>
      <c r="GT156" s="233"/>
      <c r="GU156" s="20"/>
      <c r="GV156" s="20"/>
      <c r="GW156" s="233"/>
      <c r="GX156" s="233"/>
      <c r="GY156" s="233"/>
      <c r="GZ156" s="20"/>
      <c r="HA156" s="233"/>
      <c r="HB156" s="233"/>
      <c r="HC156" s="233"/>
      <c r="HD156" s="20"/>
      <c r="HE156" s="20"/>
      <c r="HF156" s="233"/>
      <c r="HG156" s="233"/>
      <c r="HH156" s="233"/>
      <c r="HI156" s="20"/>
      <c r="HJ156" s="233"/>
      <c r="HK156" s="233"/>
      <c r="HL156" s="233"/>
      <c r="HM156" s="20"/>
      <c r="HN156" s="20"/>
      <c r="HO156" s="233"/>
      <c r="HP156" s="233"/>
      <c r="HQ156" s="233"/>
      <c r="HR156" s="20"/>
      <c r="HS156" s="233"/>
      <c r="HT156" s="233"/>
      <c r="HU156" s="233"/>
      <c r="HV156" s="20"/>
      <c r="HW156" s="20"/>
      <c r="HX156" s="233"/>
      <c r="HY156" s="233"/>
      <c r="HZ156" s="233"/>
      <c r="IA156" s="20"/>
      <c r="IB156" s="233"/>
      <c r="IC156" s="233"/>
      <c r="ID156" s="233"/>
      <c r="IE156" s="20"/>
      <c r="IF156" s="20"/>
      <c r="IG156" s="233"/>
      <c r="IH156" s="233"/>
      <c r="II156" s="233"/>
      <c r="IJ156" s="20"/>
      <c r="IK156" s="233"/>
      <c r="IL156" s="233"/>
      <c r="IM156" s="233"/>
      <c r="IN156" s="20"/>
      <c r="IO156" s="20"/>
      <c r="IP156" s="233"/>
      <c r="IQ156" s="233"/>
      <c r="IR156" s="233"/>
      <c r="IS156" s="20"/>
      <c r="IT156" s="233"/>
      <c r="IU156" s="233"/>
      <c r="IV156" s="233"/>
    </row>
    <row r="157" spans="1:256" ht="19.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0"/>
      <c r="IS157" s="20"/>
      <c r="IT157" s="20"/>
      <c r="IU157" s="20"/>
      <c r="IV157" s="20"/>
    </row>
    <row r="158" spans="1:256" ht="19.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  <c r="IV158" s="20"/>
    </row>
    <row r="159" spans="1:256" ht="19.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T159" s="20"/>
      <c r="IU159" s="20"/>
      <c r="IV159" s="20"/>
    </row>
    <row r="160" spans="1:256" ht="19.5" customHeight="1">
      <c r="A160" s="219" t="s">
        <v>209</v>
      </c>
      <c r="B160" s="220"/>
      <c r="C160" s="220"/>
      <c r="D160" s="221"/>
      <c r="E160" s="11"/>
      <c r="F160" s="222" t="s">
        <v>210</v>
      </c>
      <c r="G160" s="223"/>
      <c r="H160" s="223"/>
      <c r="I160" s="224"/>
      <c r="J160" s="232"/>
      <c r="K160" s="232"/>
      <c r="L160" s="232"/>
      <c r="M160" s="232"/>
      <c r="N160" s="11"/>
      <c r="O160" s="232"/>
      <c r="P160" s="232"/>
      <c r="Q160" s="232"/>
      <c r="R160" s="232"/>
      <c r="S160" s="232"/>
      <c r="T160" s="232"/>
      <c r="U160" s="232"/>
      <c r="V160" s="232"/>
      <c r="W160" s="11"/>
      <c r="X160" s="232"/>
      <c r="Y160" s="232"/>
      <c r="Z160" s="232"/>
      <c r="AA160" s="232"/>
      <c r="AB160" s="232"/>
      <c r="AC160" s="232"/>
      <c r="AD160" s="232"/>
      <c r="AE160" s="232"/>
      <c r="AF160" s="11"/>
      <c r="AG160" s="232"/>
      <c r="AH160" s="232"/>
      <c r="AI160" s="232"/>
      <c r="AJ160" s="232"/>
      <c r="AK160" s="232"/>
      <c r="AL160" s="232"/>
      <c r="AM160" s="232"/>
      <c r="AN160" s="232"/>
      <c r="AO160" s="11"/>
      <c r="AP160" s="232"/>
      <c r="AQ160" s="232"/>
      <c r="AR160" s="232"/>
      <c r="AS160" s="232"/>
      <c r="AT160" s="232"/>
      <c r="AU160" s="232"/>
      <c r="AV160" s="232"/>
      <c r="AW160" s="232"/>
      <c r="AX160" s="11"/>
      <c r="AY160" s="232"/>
      <c r="AZ160" s="232"/>
      <c r="BA160" s="232"/>
      <c r="BB160" s="232"/>
      <c r="BC160" s="232"/>
      <c r="BD160" s="232"/>
      <c r="BE160" s="232"/>
      <c r="BF160" s="232"/>
      <c r="BG160" s="11"/>
      <c r="BH160" s="232"/>
      <c r="BI160" s="232"/>
      <c r="BJ160" s="232"/>
      <c r="BK160" s="232"/>
      <c r="BL160" s="232"/>
      <c r="BM160" s="232"/>
      <c r="BN160" s="232"/>
      <c r="BO160" s="232"/>
      <c r="BP160" s="11"/>
      <c r="BQ160" s="232"/>
      <c r="BR160" s="232"/>
      <c r="BS160" s="232"/>
      <c r="BT160" s="232"/>
      <c r="BU160" s="232"/>
      <c r="BV160" s="232"/>
      <c r="BW160" s="232"/>
      <c r="BX160" s="232"/>
      <c r="BY160" s="11"/>
      <c r="BZ160" s="232"/>
      <c r="CA160" s="232"/>
      <c r="CB160" s="232"/>
      <c r="CC160" s="232"/>
      <c r="CD160" s="232"/>
      <c r="CE160" s="232"/>
      <c r="CF160" s="232"/>
      <c r="CG160" s="232"/>
      <c r="CH160" s="11"/>
      <c r="CI160" s="232"/>
      <c r="CJ160" s="232"/>
      <c r="CK160" s="232"/>
      <c r="CL160" s="232"/>
      <c r="CM160" s="232"/>
      <c r="CN160" s="232"/>
      <c r="CO160" s="232"/>
      <c r="CP160" s="232"/>
      <c r="CQ160" s="11"/>
      <c r="CR160" s="232"/>
      <c r="CS160" s="232"/>
      <c r="CT160" s="232"/>
      <c r="CU160" s="232"/>
      <c r="CV160" s="232"/>
      <c r="CW160" s="232"/>
      <c r="CX160" s="232"/>
      <c r="CY160" s="232"/>
      <c r="CZ160" s="11"/>
      <c r="DA160" s="232"/>
      <c r="DB160" s="232"/>
      <c r="DC160" s="232"/>
      <c r="DD160" s="232"/>
      <c r="DE160" s="232"/>
      <c r="DF160" s="232"/>
      <c r="DG160" s="232"/>
      <c r="DH160" s="232"/>
      <c r="DI160" s="11"/>
      <c r="DJ160" s="232"/>
      <c r="DK160" s="232"/>
      <c r="DL160" s="232"/>
      <c r="DM160" s="232"/>
      <c r="DN160" s="232"/>
      <c r="DO160" s="232"/>
      <c r="DP160" s="232"/>
      <c r="DQ160" s="232"/>
      <c r="DR160" s="11"/>
      <c r="DS160" s="232"/>
      <c r="DT160" s="232"/>
      <c r="DU160" s="232"/>
      <c r="DV160" s="232"/>
      <c r="DW160" s="232"/>
      <c r="DX160" s="232"/>
      <c r="DY160" s="232"/>
      <c r="DZ160" s="232"/>
      <c r="EA160" s="11"/>
      <c r="EB160" s="232"/>
      <c r="EC160" s="232"/>
      <c r="ED160" s="232"/>
      <c r="EE160" s="232"/>
      <c r="EF160" s="232"/>
      <c r="EG160" s="232"/>
      <c r="EH160" s="232"/>
      <c r="EI160" s="232"/>
      <c r="EJ160" s="11"/>
      <c r="EK160" s="232"/>
      <c r="EL160" s="232"/>
      <c r="EM160" s="232"/>
      <c r="EN160" s="232"/>
      <c r="EO160" s="232"/>
      <c r="EP160" s="232"/>
      <c r="EQ160" s="232"/>
      <c r="ER160" s="232"/>
      <c r="ES160" s="11"/>
      <c r="ET160" s="232"/>
      <c r="EU160" s="232"/>
      <c r="EV160" s="232"/>
      <c r="EW160" s="232"/>
      <c r="EX160" s="232"/>
      <c r="EY160" s="232"/>
      <c r="EZ160" s="232"/>
      <c r="FA160" s="232"/>
      <c r="FB160" s="11"/>
      <c r="FC160" s="232"/>
      <c r="FD160" s="232"/>
      <c r="FE160" s="232"/>
      <c r="FF160" s="232"/>
      <c r="FG160" s="232"/>
      <c r="FH160" s="232"/>
      <c r="FI160" s="232"/>
      <c r="FJ160" s="232"/>
      <c r="FK160" s="11"/>
      <c r="FL160" s="232"/>
      <c r="FM160" s="232"/>
      <c r="FN160" s="232"/>
      <c r="FO160" s="232"/>
      <c r="FP160" s="232"/>
      <c r="FQ160" s="232"/>
      <c r="FR160" s="232"/>
      <c r="FS160" s="232"/>
      <c r="FT160" s="11"/>
      <c r="FU160" s="232"/>
      <c r="FV160" s="232"/>
      <c r="FW160" s="232"/>
      <c r="FX160" s="232"/>
      <c r="FY160" s="232"/>
      <c r="FZ160" s="232"/>
      <c r="GA160" s="232"/>
      <c r="GB160" s="232"/>
      <c r="GC160" s="11"/>
      <c r="GD160" s="232"/>
      <c r="GE160" s="232"/>
      <c r="GF160" s="232"/>
      <c r="GG160" s="232"/>
      <c r="GH160" s="232"/>
      <c r="GI160" s="232"/>
      <c r="GJ160" s="232"/>
      <c r="GK160" s="232"/>
      <c r="GL160" s="11"/>
      <c r="GM160" s="232"/>
      <c r="GN160" s="232"/>
      <c r="GO160" s="232"/>
      <c r="GP160" s="232"/>
      <c r="GQ160" s="232"/>
      <c r="GR160" s="232"/>
      <c r="GS160" s="232"/>
      <c r="GT160" s="232"/>
      <c r="GU160" s="11"/>
      <c r="GV160" s="232"/>
      <c r="GW160" s="232"/>
      <c r="GX160" s="232"/>
      <c r="GY160" s="232"/>
      <c r="GZ160" s="232"/>
      <c r="HA160" s="232"/>
      <c r="HB160" s="232"/>
      <c r="HC160" s="232"/>
      <c r="HD160" s="11"/>
      <c r="HE160" s="232"/>
      <c r="HF160" s="232"/>
      <c r="HG160" s="232"/>
      <c r="HH160" s="232"/>
      <c r="HI160" s="232"/>
      <c r="HJ160" s="232"/>
      <c r="HK160" s="232"/>
      <c r="HL160" s="232"/>
      <c r="HM160" s="11"/>
      <c r="HN160" s="232"/>
      <c r="HO160" s="232"/>
      <c r="HP160" s="232"/>
      <c r="HQ160" s="232"/>
      <c r="HR160" s="232"/>
      <c r="HS160" s="232"/>
      <c r="HT160" s="232"/>
      <c r="HU160" s="232"/>
      <c r="HV160" s="11"/>
      <c r="HW160" s="232"/>
      <c r="HX160" s="232"/>
      <c r="HY160" s="232"/>
      <c r="HZ160" s="232"/>
      <c r="IA160" s="232"/>
      <c r="IB160" s="232"/>
      <c r="IC160" s="232"/>
      <c r="ID160" s="232"/>
      <c r="IE160" s="11"/>
      <c r="IF160" s="232"/>
      <c r="IG160" s="232"/>
      <c r="IH160" s="232"/>
      <c r="II160" s="232"/>
      <c r="IJ160" s="232"/>
      <c r="IK160" s="232"/>
      <c r="IL160" s="232"/>
      <c r="IM160" s="232"/>
      <c r="IN160" s="11"/>
      <c r="IO160" s="232"/>
      <c r="IP160" s="232"/>
      <c r="IQ160" s="232"/>
      <c r="IR160" s="232"/>
      <c r="IS160" s="232"/>
      <c r="IT160" s="232"/>
      <c r="IU160" s="232"/>
      <c r="IV160" s="232"/>
    </row>
    <row r="161" spans="1:256" ht="19.5" customHeight="1">
      <c r="A161" s="86" t="s">
        <v>2</v>
      </c>
      <c r="B161" s="87">
        <v>5</v>
      </c>
      <c r="C161" s="87">
        <v>0</v>
      </c>
      <c r="D161" s="88" t="s">
        <v>5</v>
      </c>
      <c r="E161" s="19"/>
      <c r="F161" s="86" t="s">
        <v>57</v>
      </c>
      <c r="G161" s="87">
        <v>4</v>
      </c>
      <c r="H161" s="87">
        <v>1</v>
      </c>
      <c r="I161" s="98" t="s">
        <v>8</v>
      </c>
      <c r="J161" s="104"/>
      <c r="K161" s="105"/>
      <c r="L161" s="105"/>
      <c r="M161" s="106"/>
      <c r="N161" s="19"/>
      <c r="O161" s="104"/>
      <c r="P161" s="105"/>
      <c r="Q161" s="105"/>
      <c r="R161" s="106"/>
      <c r="S161" s="104"/>
      <c r="T161" s="105"/>
      <c r="U161" s="105"/>
      <c r="V161" s="106"/>
      <c r="W161" s="19"/>
      <c r="X161" s="104"/>
      <c r="Y161" s="105"/>
      <c r="Z161" s="105"/>
      <c r="AA161" s="106"/>
      <c r="AB161" s="104"/>
      <c r="AC161" s="105"/>
      <c r="AD161" s="105"/>
      <c r="AE161" s="106"/>
      <c r="AF161" s="19"/>
      <c r="AG161" s="104"/>
      <c r="AH161" s="105"/>
      <c r="AI161" s="105"/>
      <c r="AJ161" s="106"/>
      <c r="AK161" s="104"/>
      <c r="AL161" s="105"/>
      <c r="AM161" s="105"/>
      <c r="AN161" s="106"/>
      <c r="AO161" s="19"/>
      <c r="AP161" s="104"/>
      <c r="AQ161" s="105"/>
      <c r="AR161" s="105"/>
      <c r="AS161" s="106"/>
      <c r="AT161" s="104"/>
      <c r="AU161" s="105"/>
      <c r="AV161" s="105"/>
      <c r="AW161" s="106"/>
      <c r="AX161" s="19"/>
      <c r="AY161" s="104"/>
      <c r="AZ161" s="105"/>
      <c r="BA161" s="105"/>
      <c r="BB161" s="106"/>
      <c r="BC161" s="104"/>
      <c r="BD161" s="105"/>
      <c r="BE161" s="105"/>
      <c r="BF161" s="106"/>
      <c r="BG161" s="19"/>
      <c r="BH161" s="104"/>
      <c r="BI161" s="105"/>
      <c r="BJ161" s="105"/>
      <c r="BK161" s="106"/>
      <c r="BL161" s="104"/>
      <c r="BM161" s="105"/>
      <c r="BN161" s="105"/>
      <c r="BO161" s="106"/>
      <c r="BP161" s="19"/>
      <c r="BQ161" s="104"/>
      <c r="BR161" s="105"/>
      <c r="BS161" s="105"/>
      <c r="BT161" s="106"/>
      <c r="BU161" s="104"/>
      <c r="BV161" s="105"/>
      <c r="BW161" s="105"/>
      <c r="BX161" s="106"/>
      <c r="BY161" s="19"/>
      <c r="BZ161" s="104"/>
      <c r="CA161" s="105"/>
      <c r="CB161" s="105"/>
      <c r="CC161" s="106"/>
      <c r="CD161" s="104"/>
      <c r="CE161" s="105"/>
      <c r="CF161" s="105"/>
      <c r="CG161" s="106"/>
      <c r="CH161" s="19"/>
      <c r="CI161" s="104"/>
      <c r="CJ161" s="105"/>
      <c r="CK161" s="105"/>
      <c r="CL161" s="106"/>
      <c r="CM161" s="104"/>
      <c r="CN161" s="105"/>
      <c r="CO161" s="105"/>
      <c r="CP161" s="106"/>
      <c r="CQ161" s="19"/>
      <c r="CR161" s="104"/>
      <c r="CS161" s="105"/>
      <c r="CT161" s="105"/>
      <c r="CU161" s="106"/>
      <c r="CV161" s="104"/>
      <c r="CW161" s="105"/>
      <c r="CX161" s="105"/>
      <c r="CY161" s="106"/>
      <c r="CZ161" s="19"/>
      <c r="DA161" s="104"/>
      <c r="DB161" s="105"/>
      <c r="DC161" s="105"/>
      <c r="DD161" s="106"/>
      <c r="DE161" s="104"/>
      <c r="DF161" s="105"/>
      <c r="DG161" s="105"/>
      <c r="DH161" s="106"/>
      <c r="DI161" s="19"/>
      <c r="DJ161" s="104"/>
      <c r="DK161" s="105"/>
      <c r="DL161" s="105"/>
      <c r="DM161" s="106"/>
      <c r="DN161" s="104"/>
      <c r="DO161" s="105"/>
      <c r="DP161" s="105"/>
      <c r="DQ161" s="106"/>
      <c r="DR161" s="19"/>
      <c r="DS161" s="104"/>
      <c r="DT161" s="105"/>
      <c r="DU161" s="105"/>
      <c r="DV161" s="106"/>
      <c r="DW161" s="104"/>
      <c r="DX161" s="105"/>
      <c r="DY161" s="105"/>
      <c r="DZ161" s="106"/>
      <c r="EA161" s="19"/>
      <c r="EB161" s="104"/>
      <c r="EC161" s="105"/>
      <c r="ED161" s="105"/>
      <c r="EE161" s="106"/>
      <c r="EF161" s="104"/>
      <c r="EG161" s="105"/>
      <c r="EH161" s="105"/>
      <c r="EI161" s="106"/>
      <c r="EJ161" s="19"/>
      <c r="EK161" s="104"/>
      <c r="EL161" s="105"/>
      <c r="EM161" s="105"/>
      <c r="EN161" s="106"/>
      <c r="EO161" s="104"/>
      <c r="EP161" s="105"/>
      <c r="EQ161" s="105"/>
      <c r="ER161" s="106"/>
      <c r="ES161" s="19"/>
      <c r="ET161" s="104"/>
      <c r="EU161" s="105"/>
      <c r="EV161" s="105"/>
      <c r="EW161" s="106"/>
      <c r="EX161" s="104"/>
      <c r="EY161" s="105"/>
      <c r="EZ161" s="105"/>
      <c r="FA161" s="106"/>
      <c r="FB161" s="19"/>
      <c r="FC161" s="104"/>
      <c r="FD161" s="105"/>
      <c r="FE161" s="105"/>
      <c r="FF161" s="106"/>
      <c r="FG161" s="104"/>
      <c r="FH161" s="105"/>
      <c r="FI161" s="105"/>
      <c r="FJ161" s="106"/>
      <c r="FK161" s="19"/>
      <c r="FL161" s="104"/>
      <c r="FM161" s="105"/>
      <c r="FN161" s="105"/>
      <c r="FO161" s="106"/>
      <c r="FP161" s="104"/>
      <c r="FQ161" s="105"/>
      <c r="FR161" s="105"/>
      <c r="FS161" s="106"/>
      <c r="FT161" s="19"/>
      <c r="FU161" s="104"/>
      <c r="FV161" s="105"/>
      <c r="FW161" s="105"/>
      <c r="FX161" s="106"/>
      <c r="FY161" s="104"/>
      <c r="FZ161" s="105"/>
      <c r="GA161" s="105"/>
      <c r="GB161" s="106"/>
      <c r="GC161" s="19"/>
      <c r="GD161" s="104"/>
      <c r="GE161" s="105"/>
      <c r="GF161" s="105"/>
      <c r="GG161" s="106"/>
      <c r="GH161" s="104"/>
      <c r="GI161" s="105"/>
      <c r="GJ161" s="105"/>
      <c r="GK161" s="106"/>
      <c r="GL161" s="19"/>
      <c r="GM161" s="104"/>
      <c r="GN161" s="105"/>
      <c r="GO161" s="105"/>
      <c r="GP161" s="106"/>
      <c r="GQ161" s="104"/>
      <c r="GR161" s="105"/>
      <c r="GS161" s="105"/>
      <c r="GT161" s="106"/>
      <c r="GU161" s="19"/>
      <c r="GV161" s="104"/>
      <c r="GW161" s="105"/>
      <c r="GX161" s="105"/>
      <c r="GY161" s="106"/>
      <c r="GZ161" s="104"/>
      <c r="HA161" s="105"/>
      <c r="HB161" s="105"/>
      <c r="HC161" s="106"/>
      <c r="HD161" s="19"/>
      <c r="HE161" s="104"/>
      <c r="HF161" s="105"/>
      <c r="HG161" s="105"/>
      <c r="HH161" s="106"/>
      <c r="HI161" s="104"/>
      <c r="HJ161" s="105"/>
      <c r="HK161" s="105"/>
      <c r="HL161" s="106"/>
      <c r="HM161" s="19"/>
      <c r="HN161" s="104"/>
      <c r="HO161" s="105"/>
      <c r="HP161" s="105"/>
      <c r="HQ161" s="106"/>
      <c r="HR161" s="104"/>
      <c r="HS161" s="105"/>
      <c r="HT161" s="105"/>
      <c r="HU161" s="106"/>
      <c r="HV161" s="19"/>
      <c r="HW161" s="104"/>
      <c r="HX161" s="105"/>
      <c r="HY161" s="105"/>
      <c r="HZ161" s="106"/>
      <c r="IA161" s="104"/>
      <c r="IB161" s="105"/>
      <c r="IC161" s="105"/>
      <c r="ID161" s="106"/>
      <c r="IE161" s="19"/>
      <c r="IF161" s="104"/>
      <c r="IG161" s="105"/>
      <c r="IH161" s="105"/>
      <c r="II161" s="106"/>
      <c r="IJ161" s="104"/>
      <c r="IK161" s="105"/>
      <c r="IL161" s="105"/>
      <c r="IM161" s="106"/>
      <c r="IN161" s="19"/>
      <c r="IO161" s="104"/>
      <c r="IP161" s="105"/>
      <c r="IQ161" s="105"/>
      <c r="IR161" s="106"/>
      <c r="IS161" s="104"/>
      <c r="IT161" s="105"/>
      <c r="IU161" s="105"/>
      <c r="IV161" s="106"/>
    </row>
    <row r="162" spans="1:256" ht="19.5" customHeight="1">
      <c r="A162" s="89" t="s">
        <v>45</v>
      </c>
      <c r="B162" s="87">
        <v>4</v>
      </c>
      <c r="C162" s="87">
        <v>1</v>
      </c>
      <c r="D162" s="90" t="s">
        <v>9</v>
      </c>
      <c r="E162" s="19"/>
      <c r="F162" s="89" t="s">
        <v>2</v>
      </c>
      <c r="G162" s="87">
        <v>2</v>
      </c>
      <c r="H162" s="87">
        <v>3</v>
      </c>
      <c r="I162" s="99" t="s">
        <v>56</v>
      </c>
      <c r="J162" s="104"/>
      <c r="K162" s="105"/>
      <c r="L162" s="105"/>
      <c r="M162" s="106"/>
      <c r="N162" s="19"/>
      <c r="O162" s="104"/>
      <c r="P162" s="105"/>
      <c r="Q162" s="105"/>
      <c r="R162" s="106"/>
      <c r="S162" s="104"/>
      <c r="T162" s="105"/>
      <c r="U162" s="105"/>
      <c r="V162" s="106"/>
      <c r="W162" s="19"/>
      <c r="X162" s="104"/>
      <c r="Y162" s="105"/>
      <c r="Z162" s="105"/>
      <c r="AA162" s="106"/>
      <c r="AB162" s="104"/>
      <c r="AC162" s="105"/>
      <c r="AD162" s="105"/>
      <c r="AE162" s="106"/>
      <c r="AF162" s="19"/>
      <c r="AG162" s="104"/>
      <c r="AH162" s="105"/>
      <c r="AI162" s="105"/>
      <c r="AJ162" s="106"/>
      <c r="AK162" s="104"/>
      <c r="AL162" s="105"/>
      <c r="AM162" s="105"/>
      <c r="AN162" s="106"/>
      <c r="AO162" s="19"/>
      <c r="AP162" s="104"/>
      <c r="AQ162" s="105"/>
      <c r="AR162" s="105"/>
      <c r="AS162" s="106"/>
      <c r="AT162" s="104"/>
      <c r="AU162" s="105"/>
      <c r="AV162" s="105"/>
      <c r="AW162" s="106"/>
      <c r="AX162" s="19"/>
      <c r="AY162" s="104"/>
      <c r="AZ162" s="105"/>
      <c r="BA162" s="105"/>
      <c r="BB162" s="106"/>
      <c r="BC162" s="104"/>
      <c r="BD162" s="105"/>
      <c r="BE162" s="105"/>
      <c r="BF162" s="106"/>
      <c r="BG162" s="19"/>
      <c r="BH162" s="104"/>
      <c r="BI162" s="105"/>
      <c r="BJ162" s="105"/>
      <c r="BK162" s="106"/>
      <c r="BL162" s="104"/>
      <c r="BM162" s="105"/>
      <c r="BN162" s="105"/>
      <c r="BO162" s="106"/>
      <c r="BP162" s="19"/>
      <c r="BQ162" s="104"/>
      <c r="BR162" s="105"/>
      <c r="BS162" s="105"/>
      <c r="BT162" s="106"/>
      <c r="BU162" s="104"/>
      <c r="BV162" s="105"/>
      <c r="BW162" s="105"/>
      <c r="BX162" s="106"/>
      <c r="BY162" s="19"/>
      <c r="BZ162" s="104"/>
      <c r="CA162" s="105"/>
      <c r="CB162" s="105"/>
      <c r="CC162" s="106"/>
      <c r="CD162" s="104"/>
      <c r="CE162" s="105"/>
      <c r="CF162" s="105"/>
      <c r="CG162" s="106"/>
      <c r="CH162" s="19"/>
      <c r="CI162" s="104"/>
      <c r="CJ162" s="105"/>
      <c r="CK162" s="105"/>
      <c r="CL162" s="106"/>
      <c r="CM162" s="104"/>
      <c r="CN162" s="105"/>
      <c r="CO162" s="105"/>
      <c r="CP162" s="106"/>
      <c r="CQ162" s="19"/>
      <c r="CR162" s="104"/>
      <c r="CS162" s="105"/>
      <c r="CT162" s="105"/>
      <c r="CU162" s="106"/>
      <c r="CV162" s="104"/>
      <c r="CW162" s="105"/>
      <c r="CX162" s="105"/>
      <c r="CY162" s="106"/>
      <c r="CZ162" s="19"/>
      <c r="DA162" s="104"/>
      <c r="DB162" s="105"/>
      <c r="DC162" s="105"/>
      <c r="DD162" s="106"/>
      <c r="DE162" s="104"/>
      <c r="DF162" s="105"/>
      <c r="DG162" s="105"/>
      <c r="DH162" s="106"/>
      <c r="DI162" s="19"/>
      <c r="DJ162" s="104"/>
      <c r="DK162" s="105"/>
      <c r="DL162" s="105"/>
      <c r="DM162" s="106"/>
      <c r="DN162" s="104"/>
      <c r="DO162" s="105"/>
      <c r="DP162" s="105"/>
      <c r="DQ162" s="106"/>
      <c r="DR162" s="19"/>
      <c r="DS162" s="104"/>
      <c r="DT162" s="105"/>
      <c r="DU162" s="105"/>
      <c r="DV162" s="106"/>
      <c r="DW162" s="104"/>
      <c r="DX162" s="105"/>
      <c r="DY162" s="105"/>
      <c r="DZ162" s="106"/>
      <c r="EA162" s="19"/>
      <c r="EB162" s="104"/>
      <c r="EC162" s="105"/>
      <c r="ED162" s="105"/>
      <c r="EE162" s="106"/>
      <c r="EF162" s="104"/>
      <c r="EG162" s="105"/>
      <c r="EH162" s="105"/>
      <c r="EI162" s="106"/>
      <c r="EJ162" s="19"/>
      <c r="EK162" s="104"/>
      <c r="EL162" s="105"/>
      <c r="EM162" s="105"/>
      <c r="EN162" s="106"/>
      <c r="EO162" s="104"/>
      <c r="EP162" s="105"/>
      <c r="EQ162" s="105"/>
      <c r="ER162" s="106"/>
      <c r="ES162" s="19"/>
      <c r="ET162" s="104"/>
      <c r="EU162" s="105"/>
      <c r="EV162" s="105"/>
      <c r="EW162" s="106"/>
      <c r="EX162" s="104"/>
      <c r="EY162" s="105"/>
      <c r="EZ162" s="105"/>
      <c r="FA162" s="106"/>
      <c r="FB162" s="19"/>
      <c r="FC162" s="104"/>
      <c r="FD162" s="105"/>
      <c r="FE162" s="105"/>
      <c r="FF162" s="106"/>
      <c r="FG162" s="104"/>
      <c r="FH162" s="105"/>
      <c r="FI162" s="105"/>
      <c r="FJ162" s="106"/>
      <c r="FK162" s="19"/>
      <c r="FL162" s="104"/>
      <c r="FM162" s="105"/>
      <c r="FN162" s="105"/>
      <c r="FO162" s="106"/>
      <c r="FP162" s="104"/>
      <c r="FQ162" s="105"/>
      <c r="FR162" s="105"/>
      <c r="FS162" s="106"/>
      <c r="FT162" s="19"/>
      <c r="FU162" s="104"/>
      <c r="FV162" s="105"/>
      <c r="FW162" s="105"/>
      <c r="FX162" s="106"/>
      <c r="FY162" s="104"/>
      <c r="FZ162" s="105"/>
      <c r="GA162" s="105"/>
      <c r="GB162" s="106"/>
      <c r="GC162" s="19"/>
      <c r="GD162" s="104"/>
      <c r="GE162" s="105"/>
      <c r="GF162" s="105"/>
      <c r="GG162" s="106"/>
      <c r="GH162" s="104"/>
      <c r="GI162" s="105"/>
      <c r="GJ162" s="105"/>
      <c r="GK162" s="106"/>
      <c r="GL162" s="19"/>
      <c r="GM162" s="104"/>
      <c r="GN162" s="105"/>
      <c r="GO162" s="105"/>
      <c r="GP162" s="106"/>
      <c r="GQ162" s="104"/>
      <c r="GR162" s="105"/>
      <c r="GS162" s="105"/>
      <c r="GT162" s="106"/>
      <c r="GU162" s="19"/>
      <c r="GV162" s="104"/>
      <c r="GW162" s="105"/>
      <c r="GX162" s="105"/>
      <c r="GY162" s="106"/>
      <c r="GZ162" s="104"/>
      <c r="HA162" s="105"/>
      <c r="HB162" s="105"/>
      <c r="HC162" s="106"/>
      <c r="HD162" s="19"/>
      <c r="HE162" s="104"/>
      <c r="HF162" s="105"/>
      <c r="HG162" s="105"/>
      <c r="HH162" s="106"/>
      <c r="HI162" s="104"/>
      <c r="HJ162" s="105"/>
      <c r="HK162" s="105"/>
      <c r="HL162" s="106"/>
      <c r="HM162" s="19"/>
      <c r="HN162" s="104"/>
      <c r="HO162" s="105"/>
      <c r="HP162" s="105"/>
      <c r="HQ162" s="106"/>
      <c r="HR162" s="104"/>
      <c r="HS162" s="105"/>
      <c r="HT162" s="105"/>
      <c r="HU162" s="106"/>
      <c r="HV162" s="19"/>
      <c r="HW162" s="104"/>
      <c r="HX162" s="105"/>
      <c r="HY162" s="105"/>
      <c r="HZ162" s="106"/>
      <c r="IA162" s="104"/>
      <c r="IB162" s="105"/>
      <c r="IC162" s="105"/>
      <c r="ID162" s="106"/>
      <c r="IE162" s="19"/>
      <c r="IF162" s="104"/>
      <c r="IG162" s="105"/>
      <c r="IH162" s="105"/>
      <c r="II162" s="106"/>
      <c r="IJ162" s="104"/>
      <c r="IK162" s="105"/>
      <c r="IL162" s="105"/>
      <c r="IM162" s="106"/>
      <c r="IN162" s="19"/>
      <c r="IO162" s="104"/>
      <c r="IP162" s="105"/>
      <c r="IQ162" s="105"/>
      <c r="IR162" s="106"/>
      <c r="IS162" s="104"/>
      <c r="IT162" s="105"/>
      <c r="IU162" s="105"/>
      <c r="IV162" s="106"/>
    </row>
    <row r="163" spans="1:256" ht="19.5" customHeight="1">
      <c r="A163" s="89" t="s">
        <v>6</v>
      </c>
      <c r="B163" s="87">
        <v>2</v>
      </c>
      <c r="C163" s="87">
        <v>3</v>
      </c>
      <c r="D163" s="90" t="s">
        <v>57</v>
      </c>
      <c r="E163" s="19"/>
      <c r="F163" s="89" t="s">
        <v>45</v>
      </c>
      <c r="G163" s="87">
        <v>0</v>
      </c>
      <c r="H163" s="87">
        <v>5</v>
      </c>
      <c r="I163" s="99" t="s">
        <v>44</v>
      </c>
      <c r="J163" s="104"/>
      <c r="K163" s="105"/>
      <c r="L163" s="105"/>
      <c r="M163" s="106"/>
      <c r="N163" s="19"/>
      <c r="O163" s="104"/>
      <c r="P163" s="105"/>
      <c r="Q163" s="105"/>
      <c r="R163" s="106"/>
      <c r="S163" s="104"/>
      <c r="T163" s="105"/>
      <c r="U163" s="105"/>
      <c r="V163" s="106"/>
      <c r="W163" s="19"/>
      <c r="X163" s="104"/>
      <c r="Y163" s="105"/>
      <c r="Z163" s="105"/>
      <c r="AA163" s="106"/>
      <c r="AB163" s="104"/>
      <c r="AC163" s="105"/>
      <c r="AD163" s="105"/>
      <c r="AE163" s="106"/>
      <c r="AF163" s="19"/>
      <c r="AG163" s="104"/>
      <c r="AH163" s="105"/>
      <c r="AI163" s="105"/>
      <c r="AJ163" s="106"/>
      <c r="AK163" s="104"/>
      <c r="AL163" s="105"/>
      <c r="AM163" s="105"/>
      <c r="AN163" s="106"/>
      <c r="AO163" s="19"/>
      <c r="AP163" s="104"/>
      <c r="AQ163" s="105"/>
      <c r="AR163" s="105"/>
      <c r="AS163" s="106"/>
      <c r="AT163" s="104"/>
      <c r="AU163" s="105"/>
      <c r="AV163" s="105"/>
      <c r="AW163" s="106"/>
      <c r="AX163" s="19"/>
      <c r="AY163" s="104"/>
      <c r="AZ163" s="105"/>
      <c r="BA163" s="105"/>
      <c r="BB163" s="106"/>
      <c r="BC163" s="104"/>
      <c r="BD163" s="105"/>
      <c r="BE163" s="105"/>
      <c r="BF163" s="106"/>
      <c r="BG163" s="19"/>
      <c r="BH163" s="104"/>
      <c r="BI163" s="105"/>
      <c r="BJ163" s="105"/>
      <c r="BK163" s="106"/>
      <c r="BL163" s="104"/>
      <c r="BM163" s="105"/>
      <c r="BN163" s="105"/>
      <c r="BO163" s="106"/>
      <c r="BP163" s="19"/>
      <c r="BQ163" s="104"/>
      <c r="BR163" s="105"/>
      <c r="BS163" s="105"/>
      <c r="BT163" s="106"/>
      <c r="BU163" s="104"/>
      <c r="BV163" s="105"/>
      <c r="BW163" s="105"/>
      <c r="BX163" s="106"/>
      <c r="BY163" s="19"/>
      <c r="BZ163" s="104"/>
      <c r="CA163" s="105"/>
      <c r="CB163" s="105"/>
      <c r="CC163" s="106"/>
      <c r="CD163" s="104"/>
      <c r="CE163" s="105"/>
      <c r="CF163" s="105"/>
      <c r="CG163" s="106"/>
      <c r="CH163" s="19"/>
      <c r="CI163" s="104"/>
      <c r="CJ163" s="105"/>
      <c r="CK163" s="105"/>
      <c r="CL163" s="106"/>
      <c r="CM163" s="104"/>
      <c r="CN163" s="105"/>
      <c r="CO163" s="105"/>
      <c r="CP163" s="106"/>
      <c r="CQ163" s="19"/>
      <c r="CR163" s="104"/>
      <c r="CS163" s="105"/>
      <c r="CT163" s="105"/>
      <c r="CU163" s="106"/>
      <c r="CV163" s="104"/>
      <c r="CW163" s="105"/>
      <c r="CX163" s="105"/>
      <c r="CY163" s="106"/>
      <c r="CZ163" s="19"/>
      <c r="DA163" s="104"/>
      <c r="DB163" s="105"/>
      <c r="DC163" s="105"/>
      <c r="DD163" s="106"/>
      <c r="DE163" s="104"/>
      <c r="DF163" s="105"/>
      <c r="DG163" s="105"/>
      <c r="DH163" s="106"/>
      <c r="DI163" s="19"/>
      <c r="DJ163" s="104"/>
      <c r="DK163" s="105"/>
      <c r="DL163" s="105"/>
      <c r="DM163" s="106"/>
      <c r="DN163" s="104"/>
      <c r="DO163" s="105"/>
      <c r="DP163" s="105"/>
      <c r="DQ163" s="106"/>
      <c r="DR163" s="19"/>
      <c r="DS163" s="104"/>
      <c r="DT163" s="105"/>
      <c r="DU163" s="105"/>
      <c r="DV163" s="106"/>
      <c r="DW163" s="104"/>
      <c r="DX163" s="105"/>
      <c r="DY163" s="105"/>
      <c r="DZ163" s="106"/>
      <c r="EA163" s="19"/>
      <c r="EB163" s="104"/>
      <c r="EC163" s="105"/>
      <c r="ED163" s="105"/>
      <c r="EE163" s="106"/>
      <c r="EF163" s="104"/>
      <c r="EG163" s="105"/>
      <c r="EH163" s="105"/>
      <c r="EI163" s="106"/>
      <c r="EJ163" s="19"/>
      <c r="EK163" s="104"/>
      <c r="EL163" s="105"/>
      <c r="EM163" s="105"/>
      <c r="EN163" s="106"/>
      <c r="EO163" s="104"/>
      <c r="EP163" s="105"/>
      <c r="EQ163" s="105"/>
      <c r="ER163" s="106"/>
      <c r="ES163" s="19"/>
      <c r="ET163" s="104"/>
      <c r="EU163" s="105"/>
      <c r="EV163" s="105"/>
      <c r="EW163" s="106"/>
      <c r="EX163" s="104"/>
      <c r="EY163" s="105"/>
      <c r="EZ163" s="105"/>
      <c r="FA163" s="106"/>
      <c r="FB163" s="19"/>
      <c r="FC163" s="104"/>
      <c r="FD163" s="105"/>
      <c r="FE163" s="105"/>
      <c r="FF163" s="106"/>
      <c r="FG163" s="104"/>
      <c r="FH163" s="105"/>
      <c r="FI163" s="105"/>
      <c r="FJ163" s="106"/>
      <c r="FK163" s="19"/>
      <c r="FL163" s="104"/>
      <c r="FM163" s="105"/>
      <c r="FN163" s="105"/>
      <c r="FO163" s="106"/>
      <c r="FP163" s="104"/>
      <c r="FQ163" s="105"/>
      <c r="FR163" s="105"/>
      <c r="FS163" s="106"/>
      <c r="FT163" s="19"/>
      <c r="FU163" s="104"/>
      <c r="FV163" s="105"/>
      <c r="FW163" s="105"/>
      <c r="FX163" s="106"/>
      <c r="FY163" s="104"/>
      <c r="FZ163" s="105"/>
      <c r="GA163" s="105"/>
      <c r="GB163" s="106"/>
      <c r="GC163" s="19"/>
      <c r="GD163" s="104"/>
      <c r="GE163" s="105"/>
      <c r="GF163" s="105"/>
      <c r="GG163" s="106"/>
      <c r="GH163" s="104"/>
      <c r="GI163" s="105"/>
      <c r="GJ163" s="105"/>
      <c r="GK163" s="106"/>
      <c r="GL163" s="19"/>
      <c r="GM163" s="104"/>
      <c r="GN163" s="105"/>
      <c r="GO163" s="105"/>
      <c r="GP163" s="106"/>
      <c r="GQ163" s="104"/>
      <c r="GR163" s="105"/>
      <c r="GS163" s="105"/>
      <c r="GT163" s="106"/>
      <c r="GU163" s="19"/>
      <c r="GV163" s="104"/>
      <c r="GW163" s="105"/>
      <c r="GX163" s="105"/>
      <c r="GY163" s="106"/>
      <c r="GZ163" s="104"/>
      <c r="HA163" s="105"/>
      <c r="HB163" s="105"/>
      <c r="HC163" s="106"/>
      <c r="HD163" s="19"/>
      <c r="HE163" s="104"/>
      <c r="HF163" s="105"/>
      <c r="HG163" s="105"/>
      <c r="HH163" s="106"/>
      <c r="HI163" s="104"/>
      <c r="HJ163" s="105"/>
      <c r="HK163" s="105"/>
      <c r="HL163" s="106"/>
      <c r="HM163" s="19"/>
      <c r="HN163" s="104"/>
      <c r="HO163" s="105"/>
      <c r="HP163" s="105"/>
      <c r="HQ163" s="106"/>
      <c r="HR163" s="104"/>
      <c r="HS163" s="105"/>
      <c r="HT163" s="105"/>
      <c r="HU163" s="106"/>
      <c r="HV163" s="19"/>
      <c r="HW163" s="104"/>
      <c r="HX163" s="105"/>
      <c r="HY163" s="105"/>
      <c r="HZ163" s="106"/>
      <c r="IA163" s="104"/>
      <c r="IB163" s="105"/>
      <c r="IC163" s="105"/>
      <c r="ID163" s="106"/>
      <c r="IE163" s="19"/>
      <c r="IF163" s="104"/>
      <c r="IG163" s="105"/>
      <c r="IH163" s="105"/>
      <c r="II163" s="106"/>
      <c r="IJ163" s="104"/>
      <c r="IK163" s="105"/>
      <c r="IL163" s="105"/>
      <c r="IM163" s="106"/>
      <c r="IN163" s="19"/>
      <c r="IO163" s="104"/>
      <c r="IP163" s="105"/>
      <c r="IQ163" s="105"/>
      <c r="IR163" s="106"/>
      <c r="IS163" s="104"/>
      <c r="IT163" s="105"/>
      <c r="IU163" s="105"/>
      <c r="IV163" s="106"/>
    </row>
    <row r="164" spans="1:256" ht="19.5" customHeight="1">
      <c r="A164" s="89" t="s">
        <v>56</v>
      </c>
      <c r="B164" s="87">
        <v>0</v>
      </c>
      <c r="C164" s="87">
        <v>5</v>
      </c>
      <c r="D164" s="90" t="s">
        <v>8</v>
      </c>
      <c r="E164" s="19"/>
      <c r="F164" s="89" t="s">
        <v>55</v>
      </c>
      <c r="G164" s="87">
        <v>4</v>
      </c>
      <c r="H164" s="87">
        <v>1</v>
      </c>
      <c r="I164" s="99" t="s">
        <v>5</v>
      </c>
      <c r="J164" s="104"/>
      <c r="K164" s="105"/>
      <c r="L164" s="105"/>
      <c r="M164" s="106"/>
      <c r="N164" s="19"/>
      <c r="O164" s="104"/>
      <c r="P164" s="105"/>
      <c r="Q164" s="105"/>
      <c r="R164" s="106"/>
      <c r="S164" s="104"/>
      <c r="T164" s="105"/>
      <c r="U164" s="105"/>
      <c r="V164" s="106"/>
      <c r="W164" s="19"/>
      <c r="X164" s="104"/>
      <c r="Y164" s="105"/>
      <c r="Z164" s="105"/>
      <c r="AA164" s="106"/>
      <c r="AB164" s="104"/>
      <c r="AC164" s="105"/>
      <c r="AD164" s="105"/>
      <c r="AE164" s="106"/>
      <c r="AF164" s="19"/>
      <c r="AG164" s="104"/>
      <c r="AH164" s="105"/>
      <c r="AI164" s="105"/>
      <c r="AJ164" s="106"/>
      <c r="AK164" s="104"/>
      <c r="AL164" s="105"/>
      <c r="AM164" s="105"/>
      <c r="AN164" s="106"/>
      <c r="AO164" s="19"/>
      <c r="AP164" s="104"/>
      <c r="AQ164" s="105"/>
      <c r="AR164" s="105"/>
      <c r="AS164" s="106"/>
      <c r="AT164" s="104"/>
      <c r="AU164" s="105"/>
      <c r="AV164" s="105"/>
      <c r="AW164" s="106"/>
      <c r="AX164" s="19"/>
      <c r="AY164" s="104"/>
      <c r="AZ164" s="105"/>
      <c r="BA164" s="105"/>
      <c r="BB164" s="106"/>
      <c r="BC164" s="104"/>
      <c r="BD164" s="105"/>
      <c r="BE164" s="105"/>
      <c r="BF164" s="106"/>
      <c r="BG164" s="19"/>
      <c r="BH164" s="104"/>
      <c r="BI164" s="105"/>
      <c r="BJ164" s="105"/>
      <c r="BK164" s="106"/>
      <c r="BL164" s="104"/>
      <c r="BM164" s="105"/>
      <c r="BN164" s="105"/>
      <c r="BO164" s="106"/>
      <c r="BP164" s="19"/>
      <c r="BQ164" s="104"/>
      <c r="BR164" s="105"/>
      <c r="BS164" s="105"/>
      <c r="BT164" s="106"/>
      <c r="BU164" s="104"/>
      <c r="BV164" s="105"/>
      <c r="BW164" s="105"/>
      <c r="BX164" s="106"/>
      <c r="BY164" s="19"/>
      <c r="BZ164" s="104"/>
      <c r="CA164" s="105"/>
      <c r="CB164" s="105"/>
      <c r="CC164" s="106"/>
      <c r="CD164" s="104"/>
      <c r="CE164" s="105"/>
      <c r="CF164" s="105"/>
      <c r="CG164" s="106"/>
      <c r="CH164" s="19"/>
      <c r="CI164" s="104"/>
      <c r="CJ164" s="105"/>
      <c r="CK164" s="105"/>
      <c r="CL164" s="106"/>
      <c r="CM164" s="104"/>
      <c r="CN164" s="105"/>
      <c r="CO164" s="105"/>
      <c r="CP164" s="106"/>
      <c r="CQ164" s="19"/>
      <c r="CR164" s="104"/>
      <c r="CS164" s="105"/>
      <c r="CT164" s="105"/>
      <c r="CU164" s="106"/>
      <c r="CV164" s="104"/>
      <c r="CW164" s="105"/>
      <c r="CX164" s="105"/>
      <c r="CY164" s="106"/>
      <c r="CZ164" s="19"/>
      <c r="DA164" s="104"/>
      <c r="DB164" s="105"/>
      <c r="DC164" s="105"/>
      <c r="DD164" s="106"/>
      <c r="DE164" s="104"/>
      <c r="DF164" s="105"/>
      <c r="DG164" s="105"/>
      <c r="DH164" s="106"/>
      <c r="DI164" s="19"/>
      <c r="DJ164" s="104"/>
      <c r="DK164" s="105"/>
      <c r="DL164" s="105"/>
      <c r="DM164" s="106"/>
      <c r="DN164" s="104"/>
      <c r="DO164" s="105"/>
      <c r="DP164" s="105"/>
      <c r="DQ164" s="106"/>
      <c r="DR164" s="19"/>
      <c r="DS164" s="104"/>
      <c r="DT164" s="105"/>
      <c r="DU164" s="105"/>
      <c r="DV164" s="106"/>
      <c r="DW164" s="104"/>
      <c r="DX164" s="105"/>
      <c r="DY164" s="105"/>
      <c r="DZ164" s="106"/>
      <c r="EA164" s="19"/>
      <c r="EB164" s="104"/>
      <c r="EC164" s="105"/>
      <c r="ED164" s="105"/>
      <c r="EE164" s="106"/>
      <c r="EF164" s="104"/>
      <c r="EG164" s="105"/>
      <c r="EH164" s="105"/>
      <c r="EI164" s="106"/>
      <c r="EJ164" s="19"/>
      <c r="EK164" s="104"/>
      <c r="EL164" s="105"/>
      <c r="EM164" s="105"/>
      <c r="EN164" s="106"/>
      <c r="EO164" s="104"/>
      <c r="EP164" s="105"/>
      <c r="EQ164" s="105"/>
      <c r="ER164" s="106"/>
      <c r="ES164" s="19"/>
      <c r="ET164" s="104"/>
      <c r="EU164" s="105"/>
      <c r="EV164" s="105"/>
      <c r="EW164" s="106"/>
      <c r="EX164" s="104"/>
      <c r="EY164" s="105"/>
      <c r="EZ164" s="105"/>
      <c r="FA164" s="106"/>
      <c r="FB164" s="19"/>
      <c r="FC164" s="104"/>
      <c r="FD164" s="105"/>
      <c r="FE164" s="105"/>
      <c r="FF164" s="106"/>
      <c r="FG164" s="104"/>
      <c r="FH164" s="105"/>
      <c r="FI164" s="105"/>
      <c r="FJ164" s="106"/>
      <c r="FK164" s="19"/>
      <c r="FL164" s="104"/>
      <c r="FM164" s="105"/>
      <c r="FN164" s="105"/>
      <c r="FO164" s="106"/>
      <c r="FP164" s="104"/>
      <c r="FQ164" s="105"/>
      <c r="FR164" s="105"/>
      <c r="FS164" s="106"/>
      <c r="FT164" s="19"/>
      <c r="FU164" s="104"/>
      <c r="FV164" s="105"/>
      <c r="FW164" s="105"/>
      <c r="FX164" s="106"/>
      <c r="FY164" s="104"/>
      <c r="FZ164" s="105"/>
      <c r="GA164" s="105"/>
      <c r="GB164" s="106"/>
      <c r="GC164" s="19"/>
      <c r="GD164" s="104"/>
      <c r="GE164" s="105"/>
      <c r="GF164" s="105"/>
      <c r="GG164" s="106"/>
      <c r="GH164" s="104"/>
      <c r="GI164" s="105"/>
      <c r="GJ164" s="105"/>
      <c r="GK164" s="106"/>
      <c r="GL164" s="19"/>
      <c r="GM164" s="104"/>
      <c r="GN164" s="105"/>
      <c r="GO164" s="105"/>
      <c r="GP164" s="106"/>
      <c r="GQ164" s="104"/>
      <c r="GR164" s="105"/>
      <c r="GS164" s="105"/>
      <c r="GT164" s="106"/>
      <c r="GU164" s="19"/>
      <c r="GV164" s="104"/>
      <c r="GW164" s="105"/>
      <c r="GX164" s="105"/>
      <c r="GY164" s="106"/>
      <c r="GZ164" s="104"/>
      <c r="HA164" s="105"/>
      <c r="HB164" s="105"/>
      <c r="HC164" s="106"/>
      <c r="HD164" s="19"/>
      <c r="HE164" s="104"/>
      <c r="HF164" s="105"/>
      <c r="HG164" s="105"/>
      <c r="HH164" s="106"/>
      <c r="HI164" s="104"/>
      <c r="HJ164" s="105"/>
      <c r="HK164" s="105"/>
      <c r="HL164" s="106"/>
      <c r="HM164" s="19"/>
      <c r="HN164" s="104"/>
      <c r="HO164" s="105"/>
      <c r="HP164" s="105"/>
      <c r="HQ164" s="106"/>
      <c r="HR164" s="104"/>
      <c r="HS164" s="105"/>
      <c r="HT164" s="105"/>
      <c r="HU164" s="106"/>
      <c r="HV164" s="19"/>
      <c r="HW164" s="104"/>
      <c r="HX164" s="105"/>
      <c r="HY164" s="105"/>
      <c r="HZ164" s="106"/>
      <c r="IA164" s="104"/>
      <c r="IB164" s="105"/>
      <c r="IC164" s="105"/>
      <c r="ID164" s="106"/>
      <c r="IE164" s="19"/>
      <c r="IF164" s="104"/>
      <c r="IG164" s="105"/>
      <c r="IH164" s="105"/>
      <c r="II164" s="106"/>
      <c r="IJ164" s="104"/>
      <c r="IK164" s="105"/>
      <c r="IL164" s="105"/>
      <c r="IM164" s="106"/>
      <c r="IN164" s="19"/>
      <c r="IO164" s="104"/>
      <c r="IP164" s="105"/>
      <c r="IQ164" s="105"/>
      <c r="IR164" s="106"/>
      <c r="IS164" s="104"/>
      <c r="IT164" s="105"/>
      <c r="IU164" s="105"/>
      <c r="IV164" s="106"/>
    </row>
    <row r="165" spans="1:256" ht="19.5" customHeight="1">
      <c r="A165" s="89" t="s">
        <v>3</v>
      </c>
      <c r="B165" s="87">
        <v>3</v>
      </c>
      <c r="C165" s="87">
        <v>2</v>
      </c>
      <c r="D165" s="90" t="s">
        <v>1</v>
      </c>
      <c r="E165" s="19"/>
      <c r="F165" s="89" t="s">
        <v>1</v>
      </c>
      <c r="G165" s="87">
        <v>3</v>
      </c>
      <c r="H165" s="87">
        <v>2</v>
      </c>
      <c r="I165" s="99" t="s">
        <v>10</v>
      </c>
      <c r="J165" s="104"/>
      <c r="K165" s="105"/>
      <c r="L165" s="105"/>
      <c r="M165" s="106"/>
      <c r="N165" s="19"/>
      <c r="O165" s="104"/>
      <c r="P165" s="105"/>
      <c r="Q165" s="105"/>
      <c r="R165" s="106"/>
      <c r="S165" s="104"/>
      <c r="T165" s="105"/>
      <c r="U165" s="105"/>
      <c r="V165" s="106"/>
      <c r="W165" s="19"/>
      <c r="X165" s="104"/>
      <c r="Y165" s="105"/>
      <c r="Z165" s="105"/>
      <c r="AA165" s="106"/>
      <c r="AB165" s="104"/>
      <c r="AC165" s="105"/>
      <c r="AD165" s="105"/>
      <c r="AE165" s="106"/>
      <c r="AF165" s="19"/>
      <c r="AG165" s="104"/>
      <c r="AH165" s="105"/>
      <c r="AI165" s="105"/>
      <c r="AJ165" s="106"/>
      <c r="AK165" s="104"/>
      <c r="AL165" s="105"/>
      <c r="AM165" s="105"/>
      <c r="AN165" s="106"/>
      <c r="AO165" s="19"/>
      <c r="AP165" s="104"/>
      <c r="AQ165" s="105"/>
      <c r="AR165" s="105"/>
      <c r="AS165" s="106"/>
      <c r="AT165" s="104"/>
      <c r="AU165" s="105"/>
      <c r="AV165" s="105"/>
      <c r="AW165" s="106"/>
      <c r="AX165" s="19"/>
      <c r="AY165" s="104"/>
      <c r="AZ165" s="105"/>
      <c r="BA165" s="105"/>
      <c r="BB165" s="106"/>
      <c r="BC165" s="104"/>
      <c r="BD165" s="105"/>
      <c r="BE165" s="105"/>
      <c r="BF165" s="106"/>
      <c r="BG165" s="19"/>
      <c r="BH165" s="104"/>
      <c r="BI165" s="105"/>
      <c r="BJ165" s="105"/>
      <c r="BK165" s="106"/>
      <c r="BL165" s="104"/>
      <c r="BM165" s="105"/>
      <c r="BN165" s="105"/>
      <c r="BO165" s="106"/>
      <c r="BP165" s="19"/>
      <c r="BQ165" s="104"/>
      <c r="BR165" s="105"/>
      <c r="BS165" s="105"/>
      <c r="BT165" s="106"/>
      <c r="BU165" s="104"/>
      <c r="BV165" s="105"/>
      <c r="BW165" s="105"/>
      <c r="BX165" s="106"/>
      <c r="BY165" s="19"/>
      <c r="BZ165" s="104"/>
      <c r="CA165" s="105"/>
      <c r="CB165" s="105"/>
      <c r="CC165" s="106"/>
      <c r="CD165" s="104"/>
      <c r="CE165" s="105"/>
      <c r="CF165" s="105"/>
      <c r="CG165" s="106"/>
      <c r="CH165" s="19"/>
      <c r="CI165" s="104"/>
      <c r="CJ165" s="105"/>
      <c r="CK165" s="105"/>
      <c r="CL165" s="106"/>
      <c r="CM165" s="104"/>
      <c r="CN165" s="105"/>
      <c r="CO165" s="105"/>
      <c r="CP165" s="106"/>
      <c r="CQ165" s="19"/>
      <c r="CR165" s="104"/>
      <c r="CS165" s="105"/>
      <c r="CT165" s="105"/>
      <c r="CU165" s="106"/>
      <c r="CV165" s="104"/>
      <c r="CW165" s="105"/>
      <c r="CX165" s="105"/>
      <c r="CY165" s="106"/>
      <c r="CZ165" s="19"/>
      <c r="DA165" s="104"/>
      <c r="DB165" s="105"/>
      <c r="DC165" s="105"/>
      <c r="DD165" s="106"/>
      <c r="DE165" s="104"/>
      <c r="DF165" s="105"/>
      <c r="DG165" s="105"/>
      <c r="DH165" s="106"/>
      <c r="DI165" s="19"/>
      <c r="DJ165" s="104"/>
      <c r="DK165" s="105"/>
      <c r="DL165" s="105"/>
      <c r="DM165" s="106"/>
      <c r="DN165" s="104"/>
      <c r="DO165" s="105"/>
      <c r="DP165" s="105"/>
      <c r="DQ165" s="106"/>
      <c r="DR165" s="19"/>
      <c r="DS165" s="104"/>
      <c r="DT165" s="105"/>
      <c r="DU165" s="105"/>
      <c r="DV165" s="106"/>
      <c r="DW165" s="104"/>
      <c r="DX165" s="105"/>
      <c r="DY165" s="105"/>
      <c r="DZ165" s="106"/>
      <c r="EA165" s="19"/>
      <c r="EB165" s="104"/>
      <c r="EC165" s="105"/>
      <c r="ED165" s="105"/>
      <c r="EE165" s="106"/>
      <c r="EF165" s="104"/>
      <c r="EG165" s="105"/>
      <c r="EH165" s="105"/>
      <c r="EI165" s="106"/>
      <c r="EJ165" s="19"/>
      <c r="EK165" s="104"/>
      <c r="EL165" s="105"/>
      <c r="EM165" s="105"/>
      <c r="EN165" s="106"/>
      <c r="EO165" s="104"/>
      <c r="EP165" s="105"/>
      <c r="EQ165" s="105"/>
      <c r="ER165" s="106"/>
      <c r="ES165" s="19"/>
      <c r="ET165" s="104"/>
      <c r="EU165" s="105"/>
      <c r="EV165" s="105"/>
      <c r="EW165" s="106"/>
      <c r="EX165" s="104"/>
      <c r="EY165" s="105"/>
      <c r="EZ165" s="105"/>
      <c r="FA165" s="106"/>
      <c r="FB165" s="19"/>
      <c r="FC165" s="104"/>
      <c r="FD165" s="105"/>
      <c r="FE165" s="105"/>
      <c r="FF165" s="106"/>
      <c r="FG165" s="104"/>
      <c r="FH165" s="105"/>
      <c r="FI165" s="105"/>
      <c r="FJ165" s="106"/>
      <c r="FK165" s="19"/>
      <c r="FL165" s="104"/>
      <c r="FM165" s="105"/>
      <c r="FN165" s="105"/>
      <c r="FO165" s="106"/>
      <c r="FP165" s="104"/>
      <c r="FQ165" s="105"/>
      <c r="FR165" s="105"/>
      <c r="FS165" s="106"/>
      <c r="FT165" s="19"/>
      <c r="FU165" s="104"/>
      <c r="FV165" s="105"/>
      <c r="FW165" s="105"/>
      <c r="FX165" s="106"/>
      <c r="FY165" s="104"/>
      <c r="FZ165" s="105"/>
      <c r="GA165" s="105"/>
      <c r="GB165" s="106"/>
      <c r="GC165" s="19"/>
      <c r="GD165" s="104"/>
      <c r="GE165" s="105"/>
      <c r="GF165" s="105"/>
      <c r="GG165" s="106"/>
      <c r="GH165" s="104"/>
      <c r="GI165" s="105"/>
      <c r="GJ165" s="105"/>
      <c r="GK165" s="106"/>
      <c r="GL165" s="19"/>
      <c r="GM165" s="104"/>
      <c r="GN165" s="105"/>
      <c r="GO165" s="105"/>
      <c r="GP165" s="106"/>
      <c r="GQ165" s="104"/>
      <c r="GR165" s="105"/>
      <c r="GS165" s="105"/>
      <c r="GT165" s="106"/>
      <c r="GU165" s="19"/>
      <c r="GV165" s="104"/>
      <c r="GW165" s="105"/>
      <c r="GX165" s="105"/>
      <c r="GY165" s="106"/>
      <c r="GZ165" s="104"/>
      <c r="HA165" s="105"/>
      <c r="HB165" s="105"/>
      <c r="HC165" s="106"/>
      <c r="HD165" s="19"/>
      <c r="HE165" s="104"/>
      <c r="HF165" s="105"/>
      <c r="HG165" s="105"/>
      <c r="HH165" s="106"/>
      <c r="HI165" s="104"/>
      <c r="HJ165" s="105"/>
      <c r="HK165" s="105"/>
      <c r="HL165" s="106"/>
      <c r="HM165" s="19"/>
      <c r="HN165" s="104"/>
      <c r="HO165" s="105"/>
      <c r="HP165" s="105"/>
      <c r="HQ165" s="106"/>
      <c r="HR165" s="104"/>
      <c r="HS165" s="105"/>
      <c r="HT165" s="105"/>
      <c r="HU165" s="106"/>
      <c r="HV165" s="19"/>
      <c r="HW165" s="104"/>
      <c r="HX165" s="105"/>
      <c r="HY165" s="105"/>
      <c r="HZ165" s="106"/>
      <c r="IA165" s="104"/>
      <c r="IB165" s="105"/>
      <c r="IC165" s="105"/>
      <c r="ID165" s="106"/>
      <c r="IE165" s="19"/>
      <c r="IF165" s="104"/>
      <c r="IG165" s="105"/>
      <c r="IH165" s="105"/>
      <c r="II165" s="106"/>
      <c r="IJ165" s="104"/>
      <c r="IK165" s="105"/>
      <c r="IL165" s="105"/>
      <c r="IM165" s="106"/>
      <c r="IN165" s="19"/>
      <c r="IO165" s="104"/>
      <c r="IP165" s="105"/>
      <c r="IQ165" s="105"/>
      <c r="IR165" s="106"/>
      <c r="IS165" s="104"/>
      <c r="IT165" s="105"/>
      <c r="IU165" s="105"/>
      <c r="IV165" s="106"/>
    </row>
    <row r="166" spans="1:256" ht="19.5" customHeight="1">
      <c r="A166" s="89" t="s">
        <v>7</v>
      </c>
      <c r="B166" s="87">
        <v>1</v>
      </c>
      <c r="C166" s="87">
        <v>4</v>
      </c>
      <c r="D166" s="90" t="s">
        <v>44</v>
      </c>
      <c r="E166" s="19"/>
      <c r="F166" s="89" t="s">
        <v>7</v>
      </c>
      <c r="G166" s="87">
        <v>0</v>
      </c>
      <c r="H166" s="87">
        <v>5</v>
      </c>
      <c r="I166" s="99" t="s">
        <v>3</v>
      </c>
      <c r="J166" s="104"/>
      <c r="K166" s="105"/>
      <c r="L166" s="105"/>
      <c r="M166" s="106"/>
      <c r="N166" s="19"/>
      <c r="O166" s="104"/>
      <c r="P166" s="105"/>
      <c r="Q166" s="105"/>
      <c r="R166" s="106"/>
      <c r="S166" s="104"/>
      <c r="T166" s="105"/>
      <c r="U166" s="105"/>
      <c r="V166" s="106"/>
      <c r="W166" s="19"/>
      <c r="X166" s="104"/>
      <c r="Y166" s="105"/>
      <c r="Z166" s="105"/>
      <c r="AA166" s="106"/>
      <c r="AB166" s="104"/>
      <c r="AC166" s="105"/>
      <c r="AD166" s="105"/>
      <c r="AE166" s="106"/>
      <c r="AF166" s="19"/>
      <c r="AG166" s="104"/>
      <c r="AH166" s="105"/>
      <c r="AI166" s="105"/>
      <c r="AJ166" s="106"/>
      <c r="AK166" s="104"/>
      <c r="AL166" s="105"/>
      <c r="AM166" s="105"/>
      <c r="AN166" s="106"/>
      <c r="AO166" s="19"/>
      <c r="AP166" s="104"/>
      <c r="AQ166" s="105"/>
      <c r="AR166" s="105"/>
      <c r="AS166" s="106"/>
      <c r="AT166" s="104"/>
      <c r="AU166" s="105"/>
      <c r="AV166" s="105"/>
      <c r="AW166" s="106"/>
      <c r="AX166" s="19"/>
      <c r="AY166" s="104"/>
      <c r="AZ166" s="105"/>
      <c r="BA166" s="105"/>
      <c r="BB166" s="106"/>
      <c r="BC166" s="104"/>
      <c r="BD166" s="105"/>
      <c r="BE166" s="105"/>
      <c r="BF166" s="106"/>
      <c r="BG166" s="19"/>
      <c r="BH166" s="104"/>
      <c r="BI166" s="105"/>
      <c r="BJ166" s="105"/>
      <c r="BK166" s="106"/>
      <c r="BL166" s="104"/>
      <c r="BM166" s="105"/>
      <c r="BN166" s="105"/>
      <c r="BO166" s="106"/>
      <c r="BP166" s="19"/>
      <c r="BQ166" s="104"/>
      <c r="BR166" s="105"/>
      <c r="BS166" s="105"/>
      <c r="BT166" s="106"/>
      <c r="BU166" s="104"/>
      <c r="BV166" s="105"/>
      <c r="BW166" s="105"/>
      <c r="BX166" s="106"/>
      <c r="BY166" s="19"/>
      <c r="BZ166" s="104"/>
      <c r="CA166" s="105"/>
      <c r="CB166" s="105"/>
      <c r="CC166" s="106"/>
      <c r="CD166" s="104"/>
      <c r="CE166" s="105"/>
      <c r="CF166" s="105"/>
      <c r="CG166" s="106"/>
      <c r="CH166" s="19"/>
      <c r="CI166" s="104"/>
      <c r="CJ166" s="105"/>
      <c r="CK166" s="105"/>
      <c r="CL166" s="106"/>
      <c r="CM166" s="104"/>
      <c r="CN166" s="105"/>
      <c r="CO166" s="105"/>
      <c r="CP166" s="106"/>
      <c r="CQ166" s="19"/>
      <c r="CR166" s="104"/>
      <c r="CS166" s="105"/>
      <c r="CT166" s="105"/>
      <c r="CU166" s="106"/>
      <c r="CV166" s="104"/>
      <c r="CW166" s="105"/>
      <c r="CX166" s="105"/>
      <c r="CY166" s="106"/>
      <c r="CZ166" s="19"/>
      <c r="DA166" s="104"/>
      <c r="DB166" s="105"/>
      <c r="DC166" s="105"/>
      <c r="DD166" s="106"/>
      <c r="DE166" s="104"/>
      <c r="DF166" s="105"/>
      <c r="DG166" s="105"/>
      <c r="DH166" s="106"/>
      <c r="DI166" s="19"/>
      <c r="DJ166" s="104"/>
      <c r="DK166" s="105"/>
      <c r="DL166" s="105"/>
      <c r="DM166" s="106"/>
      <c r="DN166" s="104"/>
      <c r="DO166" s="105"/>
      <c r="DP166" s="105"/>
      <c r="DQ166" s="106"/>
      <c r="DR166" s="19"/>
      <c r="DS166" s="104"/>
      <c r="DT166" s="105"/>
      <c r="DU166" s="105"/>
      <c r="DV166" s="106"/>
      <c r="DW166" s="104"/>
      <c r="DX166" s="105"/>
      <c r="DY166" s="105"/>
      <c r="DZ166" s="106"/>
      <c r="EA166" s="19"/>
      <c r="EB166" s="104"/>
      <c r="EC166" s="105"/>
      <c r="ED166" s="105"/>
      <c r="EE166" s="106"/>
      <c r="EF166" s="104"/>
      <c r="EG166" s="105"/>
      <c r="EH166" s="105"/>
      <c r="EI166" s="106"/>
      <c r="EJ166" s="19"/>
      <c r="EK166" s="104"/>
      <c r="EL166" s="105"/>
      <c r="EM166" s="105"/>
      <c r="EN166" s="106"/>
      <c r="EO166" s="104"/>
      <c r="EP166" s="105"/>
      <c r="EQ166" s="105"/>
      <c r="ER166" s="106"/>
      <c r="ES166" s="19"/>
      <c r="ET166" s="104"/>
      <c r="EU166" s="105"/>
      <c r="EV166" s="105"/>
      <c r="EW166" s="106"/>
      <c r="EX166" s="104"/>
      <c r="EY166" s="105"/>
      <c r="EZ166" s="105"/>
      <c r="FA166" s="106"/>
      <c r="FB166" s="19"/>
      <c r="FC166" s="104"/>
      <c r="FD166" s="105"/>
      <c r="FE166" s="105"/>
      <c r="FF166" s="106"/>
      <c r="FG166" s="104"/>
      <c r="FH166" s="105"/>
      <c r="FI166" s="105"/>
      <c r="FJ166" s="106"/>
      <c r="FK166" s="19"/>
      <c r="FL166" s="104"/>
      <c r="FM166" s="105"/>
      <c r="FN166" s="105"/>
      <c r="FO166" s="106"/>
      <c r="FP166" s="104"/>
      <c r="FQ166" s="105"/>
      <c r="FR166" s="105"/>
      <c r="FS166" s="106"/>
      <c r="FT166" s="19"/>
      <c r="FU166" s="104"/>
      <c r="FV166" s="105"/>
      <c r="FW166" s="105"/>
      <c r="FX166" s="106"/>
      <c r="FY166" s="104"/>
      <c r="FZ166" s="105"/>
      <c r="GA166" s="105"/>
      <c r="GB166" s="106"/>
      <c r="GC166" s="19"/>
      <c r="GD166" s="104"/>
      <c r="GE166" s="105"/>
      <c r="GF166" s="105"/>
      <c r="GG166" s="106"/>
      <c r="GH166" s="104"/>
      <c r="GI166" s="105"/>
      <c r="GJ166" s="105"/>
      <c r="GK166" s="106"/>
      <c r="GL166" s="19"/>
      <c r="GM166" s="104"/>
      <c r="GN166" s="105"/>
      <c r="GO166" s="105"/>
      <c r="GP166" s="106"/>
      <c r="GQ166" s="104"/>
      <c r="GR166" s="105"/>
      <c r="GS166" s="105"/>
      <c r="GT166" s="106"/>
      <c r="GU166" s="19"/>
      <c r="GV166" s="104"/>
      <c r="GW166" s="105"/>
      <c r="GX166" s="105"/>
      <c r="GY166" s="106"/>
      <c r="GZ166" s="104"/>
      <c r="HA166" s="105"/>
      <c r="HB166" s="105"/>
      <c r="HC166" s="106"/>
      <c r="HD166" s="19"/>
      <c r="HE166" s="104"/>
      <c r="HF166" s="105"/>
      <c r="HG166" s="105"/>
      <c r="HH166" s="106"/>
      <c r="HI166" s="104"/>
      <c r="HJ166" s="105"/>
      <c r="HK166" s="105"/>
      <c r="HL166" s="106"/>
      <c r="HM166" s="19"/>
      <c r="HN166" s="104"/>
      <c r="HO166" s="105"/>
      <c r="HP166" s="105"/>
      <c r="HQ166" s="106"/>
      <c r="HR166" s="104"/>
      <c r="HS166" s="105"/>
      <c r="HT166" s="105"/>
      <c r="HU166" s="106"/>
      <c r="HV166" s="19"/>
      <c r="HW166" s="104"/>
      <c r="HX166" s="105"/>
      <c r="HY166" s="105"/>
      <c r="HZ166" s="106"/>
      <c r="IA166" s="104"/>
      <c r="IB166" s="105"/>
      <c r="IC166" s="105"/>
      <c r="ID166" s="106"/>
      <c r="IE166" s="19"/>
      <c r="IF166" s="104"/>
      <c r="IG166" s="105"/>
      <c r="IH166" s="105"/>
      <c r="II166" s="106"/>
      <c r="IJ166" s="104"/>
      <c r="IK166" s="105"/>
      <c r="IL166" s="105"/>
      <c r="IM166" s="106"/>
      <c r="IN166" s="19"/>
      <c r="IO166" s="104"/>
      <c r="IP166" s="105"/>
      <c r="IQ166" s="105"/>
      <c r="IR166" s="106"/>
      <c r="IS166" s="104"/>
      <c r="IT166" s="105"/>
      <c r="IU166" s="105"/>
      <c r="IV166" s="106"/>
    </row>
    <row r="167" spans="1:256" ht="19.5" customHeight="1">
      <c r="A167" s="91" t="s">
        <v>10</v>
      </c>
      <c r="B167" s="87">
        <v>1</v>
      </c>
      <c r="C167" s="87">
        <v>4</v>
      </c>
      <c r="D167" s="92" t="s">
        <v>55</v>
      </c>
      <c r="E167" s="19"/>
      <c r="F167" s="91" t="s">
        <v>9</v>
      </c>
      <c r="G167" s="87">
        <v>4</v>
      </c>
      <c r="H167" s="87">
        <v>1</v>
      </c>
      <c r="I167" s="100" t="s">
        <v>6</v>
      </c>
      <c r="J167" s="104"/>
      <c r="K167" s="105"/>
      <c r="L167" s="105"/>
      <c r="M167" s="106"/>
      <c r="N167" s="19"/>
      <c r="O167" s="104"/>
      <c r="P167" s="105"/>
      <c r="Q167" s="105"/>
      <c r="R167" s="106"/>
      <c r="S167" s="104"/>
      <c r="T167" s="105"/>
      <c r="U167" s="105"/>
      <c r="V167" s="106"/>
      <c r="W167" s="19"/>
      <c r="X167" s="104"/>
      <c r="Y167" s="105"/>
      <c r="Z167" s="105"/>
      <c r="AA167" s="106"/>
      <c r="AB167" s="104"/>
      <c r="AC167" s="105"/>
      <c r="AD167" s="105"/>
      <c r="AE167" s="106"/>
      <c r="AF167" s="19"/>
      <c r="AG167" s="104"/>
      <c r="AH167" s="105"/>
      <c r="AI167" s="105"/>
      <c r="AJ167" s="106"/>
      <c r="AK167" s="104"/>
      <c r="AL167" s="105"/>
      <c r="AM167" s="105"/>
      <c r="AN167" s="106"/>
      <c r="AO167" s="19"/>
      <c r="AP167" s="104"/>
      <c r="AQ167" s="105"/>
      <c r="AR167" s="105"/>
      <c r="AS167" s="106"/>
      <c r="AT167" s="104"/>
      <c r="AU167" s="105"/>
      <c r="AV167" s="105"/>
      <c r="AW167" s="106"/>
      <c r="AX167" s="19"/>
      <c r="AY167" s="104"/>
      <c r="AZ167" s="105"/>
      <c r="BA167" s="105"/>
      <c r="BB167" s="106"/>
      <c r="BC167" s="104"/>
      <c r="BD167" s="105"/>
      <c r="BE167" s="105"/>
      <c r="BF167" s="106"/>
      <c r="BG167" s="19"/>
      <c r="BH167" s="104"/>
      <c r="BI167" s="105"/>
      <c r="BJ167" s="105"/>
      <c r="BK167" s="106"/>
      <c r="BL167" s="104"/>
      <c r="BM167" s="105"/>
      <c r="BN167" s="105"/>
      <c r="BO167" s="106"/>
      <c r="BP167" s="19"/>
      <c r="BQ167" s="104"/>
      <c r="BR167" s="105"/>
      <c r="BS167" s="105"/>
      <c r="BT167" s="106"/>
      <c r="BU167" s="104"/>
      <c r="BV167" s="105"/>
      <c r="BW167" s="105"/>
      <c r="BX167" s="106"/>
      <c r="BY167" s="19"/>
      <c r="BZ167" s="104"/>
      <c r="CA167" s="105"/>
      <c r="CB167" s="105"/>
      <c r="CC167" s="106"/>
      <c r="CD167" s="104"/>
      <c r="CE167" s="105"/>
      <c r="CF167" s="105"/>
      <c r="CG167" s="106"/>
      <c r="CH167" s="19"/>
      <c r="CI167" s="104"/>
      <c r="CJ167" s="105"/>
      <c r="CK167" s="105"/>
      <c r="CL167" s="106"/>
      <c r="CM167" s="104"/>
      <c r="CN167" s="105"/>
      <c r="CO167" s="105"/>
      <c r="CP167" s="106"/>
      <c r="CQ167" s="19"/>
      <c r="CR167" s="104"/>
      <c r="CS167" s="105"/>
      <c r="CT167" s="105"/>
      <c r="CU167" s="106"/>
      <c r="CV167" s="104"/>
      <c r="CW167" s="105"/>
      <c r="CX167" s="105"/>
      <c r="CY167" s="106"/>
      <c r="CZ167" s="19"/>
      <c r="DA167" s="104"/>
      <c r="DB167" s="105"/>
      <c r="DC167" s="105"/>
      <c r="DD167" s="106"/>
      <c r="DE167" s="104"/>
      <c r="DF167" s="105"/>
      <c r="DG167" s="105"/>
      <c r="DH167" s="106"/>
      <c r="DI167" s="19"/>
      <c r="DJ167" s="104"/>
      <c r="DK167" s="105"/>
      <c r="DL167" s="105"/>
      <c r="DM167" s="106"/>
      <c r="DN167" s="104"/>
      <c r="DO167" s="105"/>
      <c r="DP167" s="105"/>
      <c r="DQ167" s="106"/>
      <c r="DR167" s="19"/>
      <c r="DS167" s="104"/>
      <c r="DT167" s="105"/>
      <c r="DU167" s="105"/>
      <c r="DV167" s="106"/>
      <c r="DW167" s="104"/>
      <c r="DX167" s="105"/>
      <c r="DY167" s="105"/>
      <c r="DZ167" s="106"/>
      <c r="EA167" s="19"/>
      <c r="EB167" s="104"/>
      <c r="EC167" s="105"/>
      <c r="ED167" s="105"/>
      <c r="EE167" s="106"/>
      <c r="EF167" s="104"/>
      <c r="EG167" s="105"/>
      <c r="EH167" s="105"/>
      <c r="EI167" s="106"/>
      <c r="EJ167" s="19"/>
      <c r="EK167" s="104"/>
      <c r="EL167" s="105"/>
      <c r="EM167" s="105"/>
      <c r="EN167" s="106"/>
      <c r="EO167" s="104"/>
      <c r="EP167" s="105"/>
      <c r="EQ167" s="105"/>
      <c r="ER167" s="106"/>
      <c r="ES167" s="19"/>
      <c r="ET167" s="104"/>
      <c r="EU167" s="105"/>
      <c r="EV167" s="105"/>
      <c r="EW167" s="106"/>
      <c r="EX167" s="104"/>
      <c r="EY167" s="105"/>
      <c r="EZ167" s="105"/>
      <c r="FA167" s="106"/>
      <c r="FB167" s="19"/>
      <c r="FC167" s="104"/>
      <c r="FD167" s="105"/>
      <c r="FE167" s="105"/>
      <c r="FF167" s="106"/>
      <c r="FG167" s="104"/>
      <c r="FH167" s="105"/>
      <c r="FI167" s="105"/>
      <c r="FJ167" s="106"/>
      <c r="FK167" s="19"/>
      <c r="FL167" s="104"/>
      <c r="FM167" s="105"/>
      <c r="FN167" s="105"/>
      <c r="FO167" s="106"/>
      <c r="FP167" s="104"/>
      <c r="FQ167" s="105"/>
      <c r="FR167" s="105"/>
      <c r="FS167" s="106"/>
      <c r="FT167" s="19"/>
      <c r="FU167" s="104"/>
      <c r="FV167" s="105"/>
      <c r="FW167" s="105"/>
      <c r="FX167" s="106"/>
      <c r="FY167" s="104"/>
      <c r="FZ167" s="105"/>
      <c r="GA167" s="105"/>
      <c r="GB167" s="106"/>
      <c r="GC167" s="19"/>
      <c r="GD167" s="104"/>
      <c r="GE167" s="105"/>
      <c r="GF167" s="105"/>
      <c r="GG167" s="106"/>
      <c r="GH167" s="104"/>
      <c r="GI167" s="105"/>
      <c r="GJ167" s="105"/>
      <c r="GK167" s="106"/>
      <c r="GL167" s="19"/>
      <c r="GM167" s="104"/>
      <c r="GN167" s="105"/>
      <c r="GO167" s="105"/>
      <c r="GP167" s="106"/>
      <c r="GQ167" s="104"/>
      <c r="GR167" s="105"/>
      <c r="GS167" s="105"/>
      <c r="GT167" s="106"/>
      <c r="GU167" s="19"/>
      <c r="GV167" s="104"/>
      <c r="GW167" s="105"/>
      <c r="GX167" s="105"/>
      <c r="GY167" s="106"/>
      <c r="GZ167" s="104"/>
      <c r="HA167" s="105"/>
      <c r="HB167" s="105"/>
      <c r="HC167" s="106"/>
      <c r="HD167" s="19"/>
      <c r="HE167" s="104"/>
      <c r="HF167" s="105"/>
      <c r="HG167" s="105"/>
      <c r="HH167" s="106"/>
      <c r="HI167" s="104"/>
      <c r="HJ167" s="105"/>
      <c r="HK167" s="105"/>
      <c r="HL167" s="106"/>
      <c r="HM167" s="19"/>
      <c r="HN167" s="104"/>
      <c r="HO167" s="105"/>
      <c r="HP167" s="105"/>
      <c r="HQ167" s="106"/>
      <c r="HR167" s="104"/>
      <c r="HS167" s="105"/>
      <c r="HT167" s="105"/>
      <c r="HU167" s="106"/>
      <c r="HV167" s="19"/>
      <c r="HW167" s="104"/>
      <c r="HX167" s="105"/>
      <c r="HY167" s="105"/>
      <c r="HZ167" s="106"/>
      <c r="IA167" s="104"/>
      <c r="IB167" s="105"/>
      <c r="IC167" s="105"/>
      <c r="ID167" s="106"/>
      <c r="IE167" s="19"/>
      <c r="IF167" s="104"/>
      <c r="IG167" s="105"/>
      <c r="IH167" s="105"/>
      <c r="II167" s="106"/>
      <c r="IJ167" s="104"/>
      <c r="IK167" s="105"/>
      <c r="IL167" s="105"/>
      <c r="IM167" s="106"/>
      <c r="IN167" s="19"/>
      <c r="IO167" s="104"/>
      <c r="IP167" s="105"/>
      <c r="IQ167" s="105"/>
      <c r="IR167" s="106"/>
      <c r="IS167" s="104"/>
      <c r="IT167" s="105"/>
      <c r="IU167" s="105"/>
      <c r="IV167" s="106"/>
    </row>
    <row r="168" spans="1:256" ht="19.5" customHeight="1">
      <c r="A168" s="93" t="s">
        <v>11</v>
      </c>
      <c r="B168" s="225" t="s">
        <v>248</v>
      </c>
      <c r="C168" s="226"/>
      <c r="D168" s="227"/>
      <c r="E168" s="20"/>
      <c r="F168" s="93" t="s">
        <v>11</v>
      </c>
      <c r="G168" s="225"/>
      <c r="H168" s="226"/>
      <c r="I168" s="227"/>
      <c r="J168" s="20"/>
      <c r="K168" s="233"/>
      <c r="L168" s="233"/>
      <c r="M168" s="233"/>
      <c r="N168" s="20"/>
      <c r="O168" s="20"/>
      <c r="P168" s="233"/>
      <c r="Q168" s="233"/>
      <c r="R168" s="233"/>
      <c r="S168" s="20"/>
      <c r="T168" s="233"/>
      <c r="U168" s="233"/>
      <c r="V168" s="233"/>
      <c r="W168" s="20"/>
      <c r="X168" s="20"/>
      <c r="Y168" s="233"/>
      <c r="Z168" s="233"/>
      <c r="AA168" s="233"/>
      <c r="AB168" s="20"/>
      <c r="AC168" s="233"/>
      <c r="AD168" s="233"/>
      <c r="AE168" s="233"/>
      <c r="AF168" s="20"/>
      <c r="AG168" s="20"/>
      <c r="AH168" s="233"/>
      <c r="AI168" s="233"/>
      <c r="AJ168" s="233"/>
      <c r="AK168" s="20"/>
      <c r="AL168" s="233"/>
      <c r="AM168" s="233"/>
      <c r="AN168" s="233"/>
      <c r="AO168" s="20"/>
      <c r="AP168" s="20"/>
      <c r="AQ168" s="233"/>
      <c r="AR168" s="233"/>
      <c r="AS168" s="233"/>
      <c r="AT168" s="20"/>
      <c r="AU168" s="233"/>
      <c r="AV168" s="233"/>
      <c r="AW168" s="233"/>
      <c r="AX168" s="20"/>
      <c r="AY168" s="20"/>
      <c r="AZ168" s="233"/>
      <c r="BA168" s="233"/>
      <c r="BB168" s="233"/>
      <c r="BC168" s="20"/>
      <c r="BD168" s="233"/>
      <c r="BE168" s="233"/>
      <c r="BF168" s="233"/>
      <c r="BG168" s="20"/>
      <c r="BH168" s="20"/>
      <c r="BI168" s="233"/>
      <c r="BJ168" s="233"/>
      <c r="BK168" s="233"/>
      <c r="BL168" s="20"/>
      <c r="BM168" s="233"/>
      <c r="BN168" s="233"/>
      <c r="BO168" s="233"/>
      <c r="BP168" s="20"/>
      <c r="BQ168" s="20"/>
      <c r="BR168" s="233"/>
      <c r="BS168" s="233"/>
      <c r="BT168" s="233"/>
      <c r="BU168" s="20"/>
      <c r="BV168" s="233"/>
      <c r="BW168" s="233"/>
      <c r="BX168" s="233"/>
      <c r="BY168" s="20"/>
      <c r="BZ168" s="20"/>
      <c r="CA168" s="233"/>
      <c r="CB168" s="233"/>
      <c r="CC168" s="233"/>
      <c r="CD168" s="20"/>
      <c r="CE168" s="233"/>
      <c r="CF168" s="233"/>
      <c r="CG168" s="233"/>
      <c r="CH168" s="20"/>
      <c r="CI168" s="20"/>
      <c r="CJ168" s="233"/>
      <c r="CK168" s="233"/>
      <c r="CL168" s="233"/>
      <c r="CM168" s="20"/>
      <c r="CN168" s="233"/>
      <c r="CO168" s="233"/>
      <c r="CP168" s="233"/>
      <c r="CQ168" s="20"/>
      <c r="CR168" s="20"/>
      <c r="CS168" s="233"/>
      <c r="CT168" s="233"/>
      <c r="CU168" s="233"/>
      <c r="CV168" s="20"/>
      <c r="CW168" s="233"/>
      <c r="CX168" s="233"/>
      <c r="CY168" s="233"/>
      <c r="CZ168" s="20"/>
      <c r="DA168" s="20"/>
      <c r="DB168" s="233"/>
      <c r="DC168" s="233"/>
      <c r="DD168" s="233"/>
      <c r="DE168" s="20"/>
      <c r="DF168" s="233"/>
      <c r="DG168" s="233"/>
      <c r="DH168" s="233"/>
      <c r="DI168" s="20"/>
      <c r="DJ168" s="20"/>
      <c r="DK168" s="233"/>
      <c r="DL168" s="233"/>
      <c r="DM168" s="233"/>
      <c r="DN168" s="20"/>
      <c r="DO168" s="233"/>
      <c r="DP168" s="233"/>
      <c r="DQ168" s="233"/>
      <c r="DR168" s="20"/>
      <c r="DS168" s="20"/>
      <c r="DT168" s="233"/>
      <c r="DU168" s="233"/>
      <c r="DV168" s="233"/>
      <c r="DW168" s="20"/>
      <c r="DX168" s="233"/>
      <c r="DY168" s="233"/>
      <c r="DZ168" s="233"/>
      <c r="EA168" s="20"/>
      <c r="EB168" s="20"/>
      <c r="EC168" s="233"/>
      <c r="ED168" s="233"/>
      <c r="EE168" s="233"/>
      <c r="EF168" s="20"/>
      <c r="EG168" s="233"/>
      <c r="EH168" s="233"/>
      <c r="EI168" s="233"/>
      <c r="EJ168" s="20"/>
      <c r="EK168" s="20"/>
      <c r="EL168" s="233"/>
      <c r="EM168" s="233"/>
      <c r="EN168" s="233"/>
      <c r="EO168" s="20"/>
      <c r="EP168" s="233"/>
      <c r="EQ168" s="233"/>
      <c r="ER168" s="233"/>
      <c r="ES168" s="20"/>
      <c r="ET168" s="20"/>
      <c r="EU168" s="233"/>
      <c r="EV168" s="233"/>
      <c r="EW168" s="233"/>
      <c r="EX168" s="20"/>
      <c r="EY168" s="233"/>
      <c r="EZ168" s="233"/>
      <c r="FA168" s="233"/>
      <c r="FB168" s="20"/>
      <c r="FC168" s="20"/>
      <c r="FD168" s="233"/>
      <c r="FE168" s="233"/>
      <c r="FF168" s="233"/>
      <c r="FG168" s="20"/>
      <c r="FH168" s="233"/>
      <c r="FI168" s="233"/>
      <c r="FJ168" s="233"/>
      <c r="FK168" s="20"/>
      <c r="FL168" s="20"/>
      <c r="FM168" s="233"/>
      <c r="FN168" s="233"/>
      <c r="FO168" s="233"/>
      <c r="FP168" s="20"/>
      <c r="FQ168" s="233"/>
      <c r="FR168" s="233"/>
      <c r="FS168" s="233"/>
      <c r="FT168" s="20"/>
      <c r="FU168" s="20"/>
      <c r="FV168" s="233"/>
      <c r="FW168" s="233"/>
      <c r="FX168" s="233"/>
      <c r="FY168" s="20"/>
      <c r="FZ168" s="233"/>
      <c r="GA168" s="233"/>
      <c r="GB168" s="233"/>
      <c r="GC168" s="20"/>
      <c r="GD168" s="20"/>
      <c r="GE168" s="233"/>
      <c r="GF168" s="233"/>
      <c r="GG168" s="233"/>
      <c r="GH168" s="20"/>
      <c r="GI168" s="233"/>
      <c r="GJ168" s="233"/>
      <c r="GK168" s="233"/>
      <c r="GL168" s="20"/>
      <c r="GM168" s="20"/>
      <c r="GN168" s="233"/>
      <c r="GO168" s="233"/>
      <c r="GP168" s="233"/>
      <c r="GQ168" s="20"/>
      <c r="GR168" s="233"/>
      <c r="GS168" s="233"/>
      <c r="GT168" s="233"/>
      <c r="GU168" s="20"/>
      <c r="GV168" s="20"/>
      <c r="GW168" s="233"/>
      <c r="GX168" s="233"/>
      <c r="GY168" s="233"/>
      <c r="GZ168" s="20"/>
      <c r="HA168" s="233"/>
      <c r="HB168" s="233"/>
      <c r="HC168" s="233"/>
      <c r="HD168" s="20"/>
      <c r="HE168" s="20"/>
      <c r="HF168" s="233"/>
      <c r="HG168" s="233"/>
      <c r="HH168" s="233"/>
      <c r="HI168" s="20"/>
      <c r="HJ168" s="233"/>
      <c r="HK168" s="233"/>
      <c r="HL168" s="233"/>
      <c r="HM168" s="20"/>
      <c r="HN168" s="20"/>
      <c r="HO168" s="233"/>
      <c r="HP168" s="233"/>
      <c r="HQ168" s="233"/>
      <c r="HR168" s="20"/>
      <c r="HS168" s="233"/>
      <c r="HT168" s="233"/>
      <c r="HU168" s="233"/>
      <c r="HV168" s="20"/>
      <c r="HW168" s="20"/>
      <c r="HX168" s="233"/>
      <c r="HY168" s="233"/>
      <c r="HZ168" s="233"/>
      <c r="IA168" s="20"/>
      <c r="IB168" s="233"/>
      <c r="IC168" s="233"/>
      <c r="ID168" s="233"/>
      <c r="IE168" s="20"/>
      <c r="IF168" s="20"/>
      <c r="IG168" s="233"/>
      <c r="IH168" s="233"/>
      <c r="II168" s="233"/>
      <c r="IJ168" s="20"/>
      <c r="IK168" s="233"/>
      <c r="IL168" s="233"/>
      <c r="IM168" s="233"/>
      <c r="IN168" s="20"/>
      <c r="IO168" s="20"/>
      <c r="IP168" s="233"/>
      <c r="IQ168" s="233"/>
      <c r="IR168" s="233"/>
      <c r="IS168" s="20"/>
      <c r="IT168" s="233"/>
      <c r="IU168" s="233"/>
      <c r="IV168" s="233"/>
    </row>
    <row r="169" ht="19.5" customHeight="1">
      <c r="A169" s="21"/>
    </row>
    <row r="170" ht="19.5" customHeight="1">
      <c r="A170" s="21"/>
    </row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 hidden="1">
      <c r="J193" s="107"/>
    </row>
    <row r="194" spans="10:27" ht="18" hidden="1">
      <c r="J194" s="24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38"/>
      <c r="AA194" s="24"/>
    </row>
    <row r="195" spans="10:25" ht="18" hidden="1">
      <c r="J195" s="109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</row>
    <row r="196" spans="10:25" ht="24.75" customHeight="1" hidden="1">
      <c r="J196" s="109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</row>
    <row r="197" spans="10:25" ht="24.75" customHeight="1" hidden="1">
      <c r="J197" s="109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</row>
    <row r="198" spans="10:25" ht="24.75" customHeight="1" hidden="1">
      <c r="J198" s="109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</row>
    <row r="199" spans="10:25" ht="24.75" customHeight="1" hidden="1">
      <c r="J199" s="109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</row>
    <row r="200" spans="10:25" ht="24.75" customHeight="1" hidden="1">
      <c r="J200" s="109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</row>
    <row r="201" spans="10:27" ht="24.75" customHeight="1" hidden="1">
      <c r="J201" s="109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29"/>
      <c r="AA201" s="29"/>
    </row>
    <row r="202" spans="10:27" ht="24.75" customHeight="1" hidden="1">
      <c r="J202" s="109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29"/>
      <c r="AA202" s="29"/>
    </row>
    <row r="203" spans="10:27" ht="24.75" customHeight="1" hidden="1">
      <c r="J203" s="109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29"/>
      <c r="AA203" s="29"/>
    </row>
    <row r="204" spans="1:34" s="29" customFormat="1" ht="24.75" customHeight="1" hidden="1">
      <c r="A204" s="28"/>
      <c r="B204" s="28"/>
      <c r="C204" s="28"/>
      <c r="D204" s="28"/>
      <c r="E204" s="28"/>
      <c r="J204" s="109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AH204" s="30"/>
    </row>
    <row r="205" spans="1:34" s="29" customFormat="1" ht="24.75" customHeight="1" hidden="1">
      <c r="A205" s="31"/>
      <c r="B205" s="32"/>
      <c r="C205" s="33"/>
      <c r="D205" s="33"/>
      <c r="E205" s="32"/>
      <c r="J205" s="109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AH205" s="30"/>
    </row>
    <row r="206" spans="1:34" s="29" customFormat="1" ht="24.75" customHeight="1" hidden="1">
      <c r="A206" s="31"/>
      <c r="B206" s="32"/>
      <c r="C206" s="33"/>
      <c r="D206" s="33"/>
      <c r="E206" s="32"/>
      <c r="J206" s="109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AH206" s="30"/>
    </row>
    <row r="207" spans="1:34" s="29" customFormat="1" ht="24.75" customHeight="1" hidden="1">
      <c r="A207" s="31"/>
      <c r="B207" s="32"/>
      <c r="C207" s="33"/>
      <c r="D207" s="33"/>
      <c r="E207" s="32"/>
      <c r="J207" s="109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AH207" s="30"/>
    </row>
    <row r="208" spans="1:34" s="29" customFormat="1" ht="24.75" customHeight="1" hidden="1">
      <c r="A208" s="31"/>
      <c r="B208" s="32"/>
      <c r="C208" s="33"/>
      <c r="D208" s="33"/>
      <c r="E208" s="32"/>
      <c r="J208" s="109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AH208" s="30"/>
    </row>
    <row r="209" spans="1:34" s="29" customFormat="1" ht="24.75" customHeight="1" hidden="1">
      <c r="A209" s="31"/>
      <c r="B209" s="32"/>
      <c r="C209" s="33"/>
      <c r="D209" s="33"/>
      <c r="E209" s="32"/>
      <c r="J209" s="109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AH209" s="30"/>
    </row>
    <row r="210" spans="1:34" s="29" customFormat="1" ht="24.75" customHeight="1" hidden="1">
      <c r="A210" s="31"/>
      <c r="B210" s="32"/>
      <c r="C210" s="33"/>
      <c r="D210" s="33"/>
      <c r="E210" s="32"/>
      <c r="J210" s="109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AH210" s="30"/>
    </row>
    <row r="211" spans="1:34" s="29" customFormat="1" ht="24.75" customHeight="1" hidden="1">
      <c r="A211" s="31"/>
      <c r="B211" s="32"/>
      <c r="C211" s="33"/>
      <c r="D211" s="33"/>
      <c r="E211" s="32"/>
      <c r="J211" s="109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AH211" s="30"/>
    </row>
    <row r="212" spans="1:34" s="29" customFormat="1" ht="24.75" customHeight="1" hidden="1">
      <c r="A212" s="31"/>
      <c r="B212" s="32"/>
      <c r="C212" s="33"/>
      <c r="D212" s="33"/>
      <c r="E212" s="32"/>
      <c r="J212" s="109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AH212" s="30"/>
    </row>
    <row r="213" spans="1:34" s="29" customFormat="1" ht="24.75" customHeight="1" hidden="1">
      <c r="A213" s="31"/>
      <c r="B213" s="32"/>
      <c r="C213" s="33"/>
      <c r="D213" s="33"/>
      <c r="E213" s="32"/>
      <c r="J213" s="109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AH213" s="30"/>
    </row>
    <row r="214" spans="1:34" s="29" customFormat="1" ht="24.75" customHeight="1" hidden="1">
      <c r="A214" s="31"/>
      <c r="B214" s="32"/>
      <c r="C214" s="33"/>
      <c r="D214" s="33"/>
      <c r="E214" s="32"/>
      <c r="J214" s="109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AH214" s="30"/>
    </row>
    <row r="215" spans="1:34" s="29" customFormat="1" ht="24.75" customHeight="1" hidden="1">
      <c r="A215" s="31"/>
      <c r="B215" s="32"/>
      <c r="C215" s="33"/>
      <c r="D215" s="33"/>
      <c r="E215" s="32"/>
      <c r="J215" s="109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9"/>
      <c r="AA215" s="9"/>
      <c r="AH215" s="30"/>
    </row>
    <row r="216" spans="1:34" s="29" customFormat="1" ht="24.75" customHeight="1" hidden="1">
      <c r="A216" s="31"/>
      <c r="B216" s="32"/>
      <c r="C216" s="33"/>
      <c r="D216" s="33"/>
      <c r="E216" s="32"/>
      <c r="J216" s="109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9"/>
      <c r="AA216" s="9"/>
      <c r="AH216" s="30"/>
    </row>
    <row r="217" spans="1:34" s="29" customFormat="1" ht="24.75" customHeight="1" hidden="1">
      <c r="A217" s="31"/>
      <c r="B217" s="32"/>
      <c r="C217" s="33"/>
      <c r="D217" s="33"/>
      <c r="E217" s="32"/>
      <c r="J217" s="109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9"/>
      <c r="AA217" s="9"/>
      <c r="AH217" s="30"/>
    </row>
    <row r="218" spans="10:25" ht="24.75" customHeight="1" hidden="1">
      <c r="J218" s="109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</row>
    <row r="219" spans="10:25" ht="24.75" customHeight="1" hidden="1">
      <c r="J219" s="109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</row>
    <row r="220" spans="10:25" ht="24.75" customHeight="1" hidden="1">
      <c r="J220" s="109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</row>
    <row r="221" spans="10:27" ht="24.75" customHeight="1" hidden="1">
      <c r="J221" s="34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34"/>
      <c r="AA221" s="34"/>
    </row>
    <row r="222" spans="10:27" ht="98.25" customHeight="1" hidden="1">
      <c r="J222" s="24"/>
      <c r="K222" s="111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24"/>
      <c r="AA222" s="24"/>
    </row>
    <row r="223" ht="68.25" customHeight="1" hidden="1"/>
    <row r="224" s="34" customFormat="1" ht="24.75" customHeight="1" hidden="1">
      <c r="AH224" s="37"/>
    </row>
    <row r="225" spans="29:35" s="24" customFormat="1" ht="18.75" customHeight="1" hidden="1">
      <c r="AC225" s="112"/>
      <c r="AE225" s="112"/>
      <c r="AG225" s="112"/>
      <c r="AH225" s="25"/>
      <c r="AI225" s="112"/>
    </row>
    <row r="226" ht="19.5" customHeight="1" hidden="1"/>
    <row r="227" ht="19.5" customHeight="1" hidden="1"/>
    <row r="228" ht="19.5" customHeight="1" hidden="1"/>
    <row r="229" ht="19.5" customHeight="1" hidden="1"/>
    <row r="230" ht="19.5" customHeight="1" hidden="1"/>
    <row r="231" ht="19.5" customHeight="1" hidden="1"/>
    <row r="232" ht="19.5" customHeight="1" hidden="1"/>
    <row r="233" ht="19.5" customHeight="1" hidden="1"/>
    <row r="234" ht="19.5" customHeight="1" hidden="1"/>
    <row r="235" ht="19.5" customHeight="1" hidden="1"/>
    <row r="236" ht="19.5" customHeight="1" hidden="1"/>
    <row r="237" ht="19.5" customHeight="1" hidden="1"/>
    <row r="238" spans="24:40" ht="19.5" customHeight="1" hidden="1">
      <c r="X238" s="9"/>
      <c r="Y238" s="9"/>
      <c r="AC238" s="16"/>
      <c r="AD238" s="16"/>
      <c r="AE238" s="39"/>
      <c r="AF238" s="39"/>
      <c r="AG238" s="39"/>
      <c r="AH238" s="39"/>
      <c r="AI238" s="39"/>
      <c r="AJ238" s="39"/>
      <c r="AK238" s="39"/>
      <c r="AL238" s="39"/>
      <c r="AM238" s="15"/>
      <c r="AN238" s="2"/>
    </row>
    <row r="239" spans="24:40" ht="19.5" customHeight="1" hidden="1">
      <c r="X239" s="9"/>
      <c r="Y239" s="9"/>
      <c r="AC239" s="16"/>
      <c r="AD239" s="16"/>
      <c r="AE239" s="12"/>
      <c r="AF239" s="12"/>
      <c r="AG239" s="12"/>
      <c r="AH239" s="12"/>
      <c r="AI239" s="12"/>
      <c r="AJ239" s="12"/>
      <c r="AK239" s="12"/>
      <c r="AL239" s="12"/>
      <c r="AM239" s="15"/>
      <c r="AN239" s="2"/>
    </row>
    <row r="240" spans="24:40" ht="19.5" customHeight="1" hidden="1">
      <c r="X240" s="9"/>
      <c r="Y240" s="9"/>
      <c r="AC240" s="16"/>
      <c r="AD240" s="16"/>
      <c r="AE240" s="12"/>
      <c r="AF240" s="12"/>
      <c r="AG240" s="12"/>
      <c r="AH240" s="12"/>
      <c r="AI240" s="12"/>
      <c r="AJ240" s="12"/>
      <c r="AK240" s="12"/>
      <c r="AL240" s="12"/>
      <c r="AM240" s="15"/>
      <c r="AN240" s="2"/>
    </row>
    <row r="241" spans="24:40" ht="19.5" customHeight="1" hidden="1">
      <c r="X241" s="9"/>
      <c r="Y241" s="9"/>
      <c r="AC241" s="16"/>
      <c r="AD241" s="16"/>
      <c r="AE241" s="12"/>
      <c r="AF241" s="12"/>
      <c r="AG241" s="12"/>
      <c r="AH241" s="12"/>
      <c r="AI241" s="12"/>
      <c r="AJ241" s="12"/>
      <c r="AK241" s="12"/>
      <c r="AL241" s="12"/>
      <c r="AM241" s="15"/>
      <c r="AN241" s="2"/>
    </row>
    <row r="242" spans="24:40" ht="19.5" customHeight="1" hidden="1">
      <c r="X242" s="9"/>
      <c r="Y242" s="9"/>
      <c r="AC242" s="16"/>
      <c r="AD242" s="16"/>
      <c r="AE242" s="12"/>
      <c r="AF242" s="12"/>
      <c r="AG242" s="12"/>
      <c r="AH242" s="12"/>
      <c r="AI242" s="12"/>
      <c r="AJ242" s="12"/>
      <c r="AK242" s="12"/>
      <c r="AL242" s="12"/>
      <c r="AM242" s="15"/>
      <c r="AN242" s="2"/>
    </row>
    <row r="243" spans="24:40" ht="19.5" customHeight="1" hidden="1">
      <c r="X243" s="9"/>
      <c r="Y243" s="9"/>
      <c r="AC243" s="16"/>
      <c r="AD243" s="16"/>
      <c r="AE243" s="12"/>
      <c r="AF243" s="12"/>
      <c r="AG243" s="12"/>
      <c r="AH243" s="12"/>
      <c r="AI243" s="12"/>
      <c r="AJ243" s="12"/>
      <c r="AK243" s="12"/>
      <c r="AL243" s="12"/>
      <c r="AM243" s="15"/>
      <c r="AN243" s="2"/>
    </row>
    <row r="244" spans="24:40" ht="19.5" customHeight="1" hidden="1">
      <c r="X244" s="9"/>
      <c r="Y244" s="9"/>
      <c r="AC244" s="16"/>
      <c r="AD244" s="16"/>
      <c r="AE244" s="12"/>
      <c r="AF244" s="12"/>
      <c r="AG244" s="12"/>
      <c r="AH244" s="12"/>
      <c r="AI244" s="12"/>
      <c r="AJ244" s="12"/>
      <c r="AK244" s="12"/>
      <c r="AL244" s="12"/>
      <c r="AM244" s="15"/>
      <c r="AN244" s="2"/>
    </row>
    <row r="245" spans="24:40" ht="19.5" customHeight="1" hidden="1">
      <c r="X245" s="9"/>
      <c r="Y245" s="9"/>
      <c r="AC245" s="16"/>
      <c r="AD245" s="16"/>
      <c r="AE245" s="12"/>
      <c r="AF245" s="12"/>
      <c r="AG245" s="12"/>
      <c r="AH245" s="12"/>
      <c r="AI245" s="12"/>
      <c r="AJ245" s="12"/>
      <c r="AK245" s="12"/>
      <c r="AL245" s="12"/>
      <c r="AM245" s="15"/>
      <c r="AN245" s="2"/>
    </row>
    <row r="246" spans="24:40" ht="19.5" customHeight="1" hidden="1">
      <c r="X246" s="9"/>
      <c r="Y246" s="9"/>
      <c r="AC246" s="16"/>
      <c r="AD246" s="16"/>
      <c r="AE246" s="12"/>
      <c r="AF246" s="12"/>
      <c r="AG246" s="12"/>
      <c r="AH246" s="12"/>
      <c r="AI246" s="12"/>
      <c r="AJ246" s="12"/>
      <c r="AK246" s="12"/>
      <c r="AL246" s="12"/>
      <c r="AM246" s="15"/>
      <c r="AN246" s="2"/>
    </row>
    <row r="247" spans="24:40" ht="19.5" customHeight="1" hidden="1">
      <c r="X247" s="9"/>
      <c r="Y247" s="9"/>
      <c r="AC247" s="16"/>
      <c r="AD247" s="16"/>
      <c r="AE247" s="12"/>
      <c r="AF247" s="12"/>
      <c r="AG247" s="12"/>
      <c r="AH247" s="12"/>
      <c r="AI247" s="12"/>
      <c r="AJ247" s="12"/>
      <c r="AK247" s="12"/>
      <c r="AL247" s="12"/>
      <c r="AM247" s="15"/>
      <c r="AN247" s="2"/>
    </row>
    <row r="248" spans="24:40" ht="19.5" customHeight="1" hidden="1">
      <c r="X248" s="9"/>
      <c r="Y248" s="9"/>
      <c r="AC248" s="16"/>
      <c r="AD248" s="16"/>
      <c r="AE248" s="12"/>
      <c r="AF248" s="12"/>
      <c r="AG248" s="12"/>
      <c r="AH248" s="12"/>
      <c r="AI248" s="12"/>
      <c r="AJ248" s="12"/>
      <c r="AK248" s="12"/>
      <c r="AL248" s="12"/>
      <c r="AM248" s="15"/>
      <c r="AN248" s="2"/>
    </row>
    <row r="249" spans="24:40" ht="19.5" customHeight="1" hidden="1">
      <c r="X249" s="9"/>
      <c r="Y249" s="9"/>
      <c r="AC249" s="16"/>
      <c r="AD249" s="16"/>
      <c r="AE249" s="12"/>
      <c r="AF249" s="12"/>
      <c r="AG249" s="12"/>
      <c r="AH249" s="12"/>
      <c r="AI249" s="12"/>
      <c r="AJ249" s="12"/>
      <c r="AK249" s="12"/>
      <c r="AL249" s="12"/>
      <c r="AM249" s="15"/>
      <c r="AN249" s="2"/>
    </row>
    <row r="250" spans="24:40" ht="19.5" customHeight="1" hidden="1">
      <c r="X250" s="9"/>
      <c r="Y250" s="9"/>
      <c r="AC250" s="16"/>
      <c r="AD250" s="16"/>
      <c r="AE250" s="12"/>
      <c r="AF250" s="12"/>
      <c r="AG250" s="12"/>
      <c r="AH250" s="12"/>
      <c r="AI250" s="12"/>
      <c r="AJ250" s="12"/>
      <c r="AK250" s="12"/>
      <c r="AL250" s="12"/>
      <c r="AM250" s="15"/>
      <c r="AN250" s="2"/>
    </row>
    <row r="251" spans="24:40" ht="19.5" customHeight="1" hidden="1">
      <c r="X251" s="9"/>
      <c r="Y251" s="9"/>
      <c r="AC251" s="16"/>
      <c r="AD251" s="16"/>
      <c r="AE251" s="12"/>
      <c r="AF251" s="12"/>
      <c r="AG251" s="12"/>
      <c r="AH251" s="12"/>
      <c r="AI251" s="12"/>
      <c r="AJ251" s="12"/>
      <c r="AK251" s="12"/>
      <c r="AL251" s="12"/>
      <c r="AM251" s="15"/>
      <c r="AN251" s="2"/>
    </row>
    <row r="252" spans="29:35" ht="19.5" customHeight="1" hidden="1">
      <c r="AC252" s="101"/>
      <c r="AE252" s="101"/>
      <c r="AG252" s="101"/>
      <c r="AI252" s="101"/>
    </row>
  </sheetData>
  <mergeCells count="493">
    <mergeCell ref="IG168:II168"/>
    <mergeCell ref="IK168:IM168"/>
    <mergeCell ref="IP168:IR168"/>
    <mergeCell ref="IT168:IV168"/>
    <mergeCell ref="HO168:HQ168"/>
    <mergeCell ref="HS168:HU168"/>
    <mergeCell ref="HX168:HZ168"/>
    <mergeCell ref="IB168:ID168"/>
    <mergeCell ref="GW168:GY168"/>
    <mergeCell ref="HA168:HC168"/>
    <mergeCell ref="HF168:HH168"/>
    <mergeCell ref="HJ168:HL168"/>
    <mergeCell ref="GE168:GG168"/>
    <mergeCell ref="GI168:GK168"/>
    <mergeCell ref="GN168:GP168"/>
    <mergeCell ref="GR168:GT168"/>
    <mergeCell ref="FM168:FO168"/>
    <mergeCell ref="FQ168:FS168"/>
    <mergeCell ref="FV168:FX168"/>
    <mergeCell ref="FZ168:GB168"/>
    <mergeCell ref="EU168:EW168"/>
    <mergeCell ref="EY168:FA168"/>
    <mergeCell ref="FD168:FF168"/>
    <mergeCell ref="FH168:FJ168"/>
    <mergeCell ref="EC168:EE168"/>
    <mergeCell ref="EG168:EI168"/>
    <mergeCell ref="EL168:EN168"/>
    <mergeCell ref="EP168:ER168"/>
    <mergeCell ref="DK168:DM168"/>
    <mergeCell ref="DO168:DQ168"/>
    <mergeCell ref="DT168:DV168"/>
    <mergeCell ref="DX168:DZ168"/>
    <mergeCell ref="CS168:CU168"/>
    <mergeCell ref="CW168:CY168"/>
    <mergeCell ref="DB168:DD168"/>
    <mergeCell ref="DF168:DH168"/>
    <mergeCell ref="CA168:CC168"/>
    <mergeCell ref="CE168:CG168"/>
    <mergeCell ref="CJ168:CL168"/>
    <mergeCell ref="CN168:CP168"/>
    <mergeCell ref="BI168:BK168"/>
    <mergeCell ref="BM168:BO168"/>
    <mergeCell ref="BR168:BT168"/>
    <mergeCell ref="BV168:BX168"/>
    <mergeCell ref="AQ168:AS168"/>
    <mergeCell ref="AU168:AW168"/>
    <mergeCell ref="AZ168:BB168"/>
    <mergeCell ref="BD168:BF168"/>
    <mergeCell ref="IJ160:IM160"/>
    <mergeCell ref="IO160:IR160"/>
    <mergeCell ref="IS160:IV160"/>
    <mergeCell ref="K168:M168"/>
    <mergeCell ref="P168:R168"/>
    <mergeCell ref="T168:V168"/>
    <mergeCell ref="Y168:AA168"/>
    <mergeCell ref="AC168:AE168"/>
    <mergeCell ref="AH168:AJ168"/>
    <mergeCell ref="AL168:AN168"/>
    <mergeCell ref="HR160:HU160"/>
    <mergeCell ref="HW160:HZ160"/>
    <mergeCell ref="IA160:ID160"/>
    <mergeCell ref="IF160:II160"/>
    <mergeCell ref="GZ160:HC160"/>
    <mergeCell ref="HE160:HH160"/>
    <mergeCell ref="HI160:HL160"/>
    <mergeCell ref="HN160:HQ160"/>
    <mergeCell ref="GH160:GK160"/>
    <mergeCell ref="GM160:GP160"/>
    <mergeCell ref="GQ160:GT160"/>
    <mergeCell ref="GV160:GY160"/>
    <mergeCell ref="FP160:FS160"/>
    <mergeCell ref="FU160:FX160"/>
    <mergeCell ref="FY160:GB160"/>
    <mergeCell ref="GD160:GG160"/>
    <mergeCell ref="EX160:FA160"/>
    <mergeCell ref="FC160:FF160"/>
    <mergeCell ref="FG160:FJ160"/>
    <mergeCell ref="FL160:FO160"/>
    <mergeCell ref="EF160:EI160"/>
    <mergeCell ref="EK160:EN160"/>
    <mergeCell ref="EO160:ER160"/>
    <mergeCell ref="ET160:EW160"/>
    <mergeCell ref="DN160:DQ160"/>
    <mergeCell ref="DS160:DV160"/>
    <mergeCell ref="DW160:DZ160"/>
    <mergeCell ref="EB160:EE160"/>
    <mergeCell ref="CV160:CY160"/>
    <mergeCell ref="DA160:DD160"/>
    <mergeCell ref="DE160:DH160"/>
    <mergeCell ref="DJ160:DM160"/>
    <mergeCell ref="CD160:CG160"/>
    <mergeCell ref="CI160:CL160"/>
    <mergeCell ref="CM160:CP160"/>
    <mergeCell ref="CR160:CU160"/>
    <mergeCell ref="BL160:BO160"/>
    <mergeCell ref="BQ160:BT160"/>
    <mergeCell ref="BU160:BX160"/>
    <mergeCell ref="BZ160:CC160"/>
    <mergeCell ref="AT160:AW160"/>
    <mergeCell ref="AY160:BB160"/>
    <mergeCell ref="BC160:BF160"/>
    <mergeCell ref="BH160:BK160"/>
    <mergeCell ref="AB160:AE160"/>
    <mergeCell ref="AG160:AJ160"/>
    <mergeCell ref="AK160:AN160"/>
    <mergeCell ref="AP160:AS160"/>
    <mergeCell ref="J160:M160"/>
    <mergeCell ref="O160:R160"/>
    <mergeCell ref="S160:V160"/>
    <mergeCell ref="X160:AA160"/>
    <mergeCell ref="IG156:II156"/>
    <mergeCell ref="IK156:IM156"/>
    <mergeCell ref="IP156:IR156"/>
    <mergeCell ref="IT156:IV156"/>
    <mergeCell ref="HO156:HQ156"/>
    <mergeCell ref="HS156:HU156"/>
    <mergeCell ref="HX156:HZ156"/>
    <mergeCell ref="IB156:ID156"/>
    <mergeCell ref="GW156:GY156"/>
    <mergeCell ref="HA156:HC156"/>
    <mergeCell ref="HF156:HH156"/>
    <mergeCell ref="HJ156:HL156"/>
    <mergeCell ref="GE156:GG156"/>
    <mergeCell ref="GI156:GK156"/>
    <mergeCell ref="GN156:GP156"/>
    <mergeCell ref="GR156:GT156"/>
    <mergeCell ref="FM156:FO156"/>
    <mergeCell ref="FQ156:FS156"/>
    <mergeCell ref="FV156:FX156"/>
    <mergeCell ref="FZ156:GB156"/>
    <mergeCell ref="EU156:EW156"/>
    <mergeCell ref="EY156:FA156"/>
    <mergeCell ref="FD156:FF156"/>
    <mergeCell ref="FH156:FJ156"/>
    <mergeCell ref="EC156:EE156"/>
    <mergeCell ref="EG156:EI156"/>
    <mergeCell ref="EL156:EN156"/>
    <mergeCell ref="EP156:ER156"/>
    <mergeCell ref="DK156:DM156"/>
    <mergeCell ref="DO156:DQ156"/>
    <mergeCell ref="DT156:DV156"/>
    <mergeCell ref="DX156:DZ156"/>
    <mergeCell ref="CS156:CU156"/>
    <mergeCell ref="CW156:CY156"/>
    <mergeCell ref="DB156:DD156"/>
    <mergeCell ref="DF156:DH156"/>
    <mergeCell ref="CA156:CC156"/>
    <mergeCell ref="CE156:CG156"/>
    <mergeCell ref="CJ156:CL156"/>
    <mergeCell ref="CN156:CP156"/>
    <mergeCell ref="BI156:BK156"/>
    <mergeCell ref="BM156:BO156"/>
    <mergeCell ref="BR156:BT156"/>
    <mergeCell ref="BV156:BX156"/>
    <mergeCell ref="AQ156:AS156"/>
    <mergeCell ref="AU156:AW156"/>
    <mergeCell ref="AZ156:BB156"/>
    <mergeCell ref="BD156:BF156"/>
    <mergeCell ref="IJ148:IM148"/>
    <mergeCell ref="IO148:IR148"/>
    <mergeCell ref="IS148:IV148"/>
    <mergeCell ref="K156:M156"/>
    <mergeCell ref="P156:R156"/>
    <mergeCell ref="T156:V156"/>
    <mergeCell ref="Y156:AA156"/>
    <mergeCell ref="AC156:AE156"/>
    <mergeCell ref="AH156:AJ156"/>
    <mergeCell ref="AL156:AN156"/>
    <mergeCell ref="HR148:HU148"/>
    <mergeCell ref="HW148:HZ148"/>
    <mergeCell ref="IA148:ID148"/>
    <mergeCell ref="IF148:II148"/>
    <mergeCell ref="GZ148:HC148"/>
    <mergeCell ref="HE148:HH148"/>
    <mergeCell ref="HI148:HL148"/>
    <mergeCell ref="HN148:HQ148"/>
    <mergeCell ref="GH148:GK148"/>
    <mergeCell ref="GM148:GP148"/>
    <mergeCell ref="GQ148:GT148"/>
    <mergeCell ref="GV148:GY148"/>
    <mergeCell ref="FP148:FS148"/>
    <mergeCell ref="FU148:FX148"/>
    <mergeCell ref="FY148:GB148"/>
    <mergeCell ref="GD148:GG148"/>
    <mergeCell ref="EX148:FA148"/>
    <mergeCell ref="FC148:FF148"/>
    <mergeCell ref="FG148:FJ148"/>
    <mergeCell ref="FL148:FO148"/>
    <mergeCell ref="EF148:EI148"/>
    <mergeCell ref="EK148:EN148"/>
    <mergeCell ref="EO148:ER148"/>
    <mergeCell ref="ET148:EW148"/>
    <mergeCell ref="DN148:DQ148"/>
    <mergeCell ref="DS148:DV148"/>
    <mergeCell ref="DW148:DZ148"/>
    <mergeCell ref="EB148:EE148"/>
    <mergeCell ref="CV148:CY148"/>
    <mergeCell ref="DA148:DD148"/>
    <mergeCell ref="DE148:DH148"/>
    <mergeCell ref="DJ148:DM148"/>
    <mergeCell ref="CD148:CG148"/>
    <mergeCell ref="CI148:CL148"/>
    <mergeCell ref="CM148:CP148"/>
    <mergeCell ref="CR148:CU148"/>
    <mergeCell ref="BL148:BO148"/>
    <mergeCell ref="BQ148:BT148"/>
    <mergeCell ref="BU148:BX148"/>
    <mergeCell ref="BZ148:CC148"/>
    <mergeCell ref="AT148:AW148"/>
    <mergeCell ref="AY148:BB148"/>
    <mergeCell ref="BC148:BF148"/>
    <mergeCell ref="BH148:BK148"/>
    <mergeCell ref="AB148:AE148"/>
    <mergeCell ref="AG148:AJ148"/>
    <mergeCell ref="AK148:AN148"/>
    <mergeCell ref="AP148:AS148"/>
    <mergeCell ref="J148:M148"/>
    <mergeCell ref="O148:R148"/>
    <mergeCell ref="S148:V148"/>
    <mergeCell ref="X148:AA148"/>
    <mergeCell ref="IG120:II120"/>
    <mergeCell ref="IK120:IM120"/>
    <mergeCell ref="IP120:IR120"/>
    <mergeCell ref="IT120:IV120"/>
    <mergeCell ref="HO120:HQ120"/>
    <mergeCell ref="HS120:HU120"/>
    <mergeCell ref="HX120:HZ120"/>
    <mergeCell ref="IB120:ID120"/>
    <mergeCell ref="GW120:GY120"/>
    <mergeCell ref="HA120:HC120"/>
    <mergeCell ref="HF120:HH120"/>
    <mergeCell ref="HJ120:HL120"/>
    <mergeCell ref="GE120:GG120"/>
    <mergeCell ref="GI120:GK120"/>
    <mergeCell ref="GN120:GP120"/>
    <mergeCell ref="GR120:GT120"/>
    <mergeCell ref="FM120:FO120"/>
    <mergeCell ref="FQ120:FS120"/>
    <mergeCell ref="FV120:FX120"/>
    <mergeCell ref="FZ120:GB120"/>
    <mergeCell ref="EU120:EW120"/>
    <mergeCell ref="EY120:FA120"/>
    <mergeCell ref="FD120:FF120"/>
    <mergeCell ref="FH120:FJ120"/>
    <mergeCell ref="EC120:EE120"/>
    <mergeCell ref="EG120:EI120"/>
    <mergeCell ref="EL120:EN120"/>
    <mergeCell ref="EP120:ER120"/>
    <mergeCell ref="DK120:DM120"/>
    <mergeCell ref="DO120:DQ120"/>
    <mergeCell ref="DT120:DV120"/>
    <mergeCell ref="DX120:DZ120"/>
    <mergeCell ref="CS120:CU120"/>
    <mergeCell ref="CW120:CY120"/>
    <mergeCell ref="DB120:DD120"/>
    <mergeCell ref="DF120:DH120"/>
    <mergeCell ref="CA120:CC120"/>
    <mergeCell ref="CE120:CG120"/>
    <mergeCell ref="CJ120:CL120"/>
    <mergeCell ref="CN120:CP120"/>
    <mergeCell ref="BI120:BK120"/>
    <mergeCell ref="BM120:BO120"/>
    <mergeCell ref="BR120:BT120"/>
    <mergeCell ref="BV120:BX120"/>
    <mergeCell ref="AQ120:AS120"/>
    <mergeCell ref="AU120:AW120"/>
    <mergeCell ref="AZ120:BB120"/>
    <mergeCell ref="BD120:BF120"/>
    <mergeCell ref="IJ112:IM112"/>
    <mergeCell ref="IO112:IR112"/>
    <mergeCell ref="IS112:IV112"/>
    <mergeCell ref="K120:M120"/>
    <mergeCell ref="P120:R120"/>
    <mergeCell ref="T120:V120"/>
    <mergeCell ref="Y120:AA120"/>
    <mergeCell ref="AC120:AE120"/>
    <mergeCell ref="AH120:AJ120"/>
    <mergeCell ref="AL120:AN120"/>
    <mergeCell ref="HR112:HU112"/>
    <mergeCell ref="HW112:HZ112"/>
    <mergeCell ref="IA112:ID112"/>
    <mergeCell ref="IF112:II112"/>
    <mergeCell ref="GZ112:HC112"/>
    <mergeCell ref="HE112:HH112"/>
    <mergeCell ref="HI112:HL112"/>
    <mergeCell ref="HN112:HQ112"/>
    <mergeCell ref="GH112:GK112"/>
    <mergeCell ref="GM112:GP112"/>
    <mergeCell ref="GQ112:GT112"/>
    <mergeCell ref="GV112:GY112"/>
    <mergeCell ref="FP112:FS112"/>
    <mergeCell ref="FU112:FX112"/>
    <mergeCell ref="FY112:GB112"/>
    <mergeCell ref="GD112:GG112"/>
    <mergeCell ref="EX112:FA112"/>
    <mergeCell ref="FC112:FF112"/>
    <mergeCell ref="FG112:FJ112"/>
    <mergeCell ref="FL112:FO112"/>
    <mergeCell ref="EF112:EI112"/>
    <mergeCell ref="EK112:EN112"/>
    <mergeCell ref="EO112:ER112"/>
    <mergeCell ref="ET112:EW112"/>
    <mergeCell ref="DN112:DQ112"/>
    <mergeCell ref="DS112:DV112"/>
    <mergeCell ref="DW112:DZ112"/>
    <mergeCell ref="EB112:EE112"/>
    <mergeCell ref="CV112:CY112"/>
    <mergeCell ref="DA112:DD112"/>
    <mergeCell ref="DE112:DH112"/>
    <mergeCell ref="DJ112:DM112"/>
    <mergeCell ref="CD112:CG112"/>
    <mergeCell ref="CI112:CL112"/>
    <mergeCell ref="CM112:CP112"/>
    <mergeCell ref="CR112:CU112"/>
    <mergeCell ref="BL112:BO112"/>
    <mergeCell ref="BQ112:BT112"/>
    <mergeCell ref="BU112:BX112"/>
    <mergeCell ref="BZ112:CC112"/>
    <mergeCell ref="AT112:AW112"/>
    <mergeCell ref="AY112:BB112"/>
    <mergeCell ref="BC112:BF112"/>
    <mergeCell ref="BH112:BK112"/>
    <mergeCell ref="AB112:AE112"/>
    <mergeCell ref="AG112:AJ112"/>
    <mergeCell ref="AK112:AN112"/>
    <mergeCell ref="AP112:AS112"/>
    <mergeCell ref="J112:M112"/>
    <mergeCell ref="O112:R112"/>
    <mergeCell ref="S112:V112"/>
    <mergeCell ref="X112:AA112"/>
    <mergeCell ref="IG108:II108"/>
    <mergeCell ref="IK108:IM108"/>
    <mergeCell ref="IP108:IR108"/>
    <mergeCell ref="IT108:IV108"/>
    <mergeCell ref="HO108:HQ108"/>
    <mergeCell ref="HS108:HU108"/>
    <mergeCell ref="HX108:HZ108"/>
    <mergeCell ref="IB108:ID108"/>
    <mergeCell ref="GW108:GY108"/>
    <mergeCell ref="HA108:HC108"/>
    <mergeCell ref="HF108:HH108"/>
    <mergeCell ref="HJ108:HL108"/>
    <mergeCell ref="GE108:GG108"/>
    <mergeCell ref="GI108:GK108"/>
    <mergeCell ref="GN108:GP108"/>
    <mergeCell ref="GR108:GT108"/>
    <mergeCell ref="FM108:FO108"/>
    <mergeCell ref="FQ108:FS108"/>
    <mergeCell ref="FV108:FX108"/>
    <mergeCell ref="FZ108:GB108"/>
    <mergeCell ref="EU108:EW108"/>
    <mergeCell ref="EY108:FA108"/>
    <mergeCell ref="FD108:FF108"/>
    <mergeCell ref="FH108:FJ108"/>
    <mergeCell ref="EC108:EE108"/>
    <mergeCell ref="EG108:EI108"/>
    <mergeCell ref="EL108:EN108"/>
    <mergeCell ref="EP108:ER108"/>
    <mergeCell ref="DK108:DM108"/>
    <mergeCell ref="DO108:DQ108"/>
    <mergeCell ref="DT108:DV108"/>
    <mergeCell ref="DX108:DZ108"/>
    <mergeCell ref="CS108:CU108"/>
    <mergeCell ref="CW108:CY108"/>
    <mergeCell ref="DB108:DD108"/>
    <mergeCell ref="DF108:DH108"/>
    <mergeCell ref="CA108:CC108"/>
    <mergeCell ref="CE108:CG108"/>
    <mergeCell ref="CJ108:CL108"/>
    <mergeCell ref="CN108:CP108"/>
    <mergeCell ref="BI108:BK108"/>
    <mergeCell ref="BM108:BO108"/>
    <mergeCell ref="BR108:BT108"/>
    <mergeCell ref="BV108:BX108"/>
    <mergeCell ref="AQ108:AS108"/>
    <mergeCell ref="AU108:AW108"/>
    <mergeCell ref="AZ108:BB108"/>
    <mergeCell ref="BD108:BF108"/>
    <mergeCell ref="IJ100:IM100"/>
    <mergeCell ref="IO100:IR100"/>
    <mergeCell ref="IS100:IV100"/>
    <mergeCell ref="K108:M108"/>
    <mergeCell ref="P108:R108"/>
    <mergeCell ref="T108:V108"/>
    <mergeCell ref="Y108:AA108"/>
    <mergeCell ref="AC108:AE108"/>
    <mergeCell ref="AH108:AJ108"/>
    <mergeCell ref="AL108:AN108"/>
    <mergeCell ref="HR100:HU100"/>
    <mergeCell ref="HW100:HZ100"/>
    <mergeCell ref="IA100:ID100"/>
    <mergeCell ref="IF100:II100"/>
    <mergeCell ref="GZ100:HC100"/>
    <mergeCell ref="HE100:HH100"/>
    <mergeCell ref="HI100:HL100"/>
    <mergeCell ref="HN100:HQ100"/>
    <mergeCell ref="GH100:GK100"/>
    <mergeCell ref="GM100:GP100"/>
    <mergeCell ref="GQ100:GT100"/>
    <mergeCell ref="GV100:GY100"/>
    <mergeCell ref="FP100:FS100"/>
    <mergeCell ref="FU100:FX100"/>
    <mergeCell ref="FY100:GB100"/>
    <mergeCell ref="GD100:GG100"/>
    <mergeCell ref="EX100:FA100"/>
    <mergeCell ref="FC100:FF100"/>
    <mergeCell ref="FG100:FJ100"/>
    <mergeCell ref="FL100:FO100"/>
    <mergeCell ref="EF100:EI100"/>
    <mergeCell ref="EK100:EN100"/>
    <mergeCell ref="EO100:ER100"/>
    <mergeCell ref="ET100:EW100"/>
    <mergeCell ref="DN100:DQ100"/>
    <mergeCell ref="DS100:DV100"/>
    <mergeCell ref="DW100:DZ100"/>
    <mergeCell ref="EB100:EE100"/>
    <mergeCell ref="CV100:CY100"/>
    <mergeCell ref="DA100:DD100"/>
    <mergeCell ref="DE100:DH100"/>
    <mergeCell ref="DJ100:DM100"/>
    <mergeCell ref="CD100:CG100"/>
    <mergeCell ref="CI100:CL100"/>
    <mergeCell ref="CM100:CP100"/>
    <mergeCell ref="CR100:CU100"/>
    <mergeCell ref="BL100:BO100"/>
    <mergeCell ref="BQ100:BT100"/>
    <mergeCell ref="BU100:BX100"/>
    <mergeCell ref="BZ100:CC100"/>
    <mergeCell ref="AT100:AW100"/>
    <mergeCell ref="AY100:BB100"/>
    <mergeCell ref="BC100:BF100"/>
    <mergeCell ref="BH100:BK100"/>
    <mergeCell ref="AB100:AE100"/>
    <mergeCell ref="AG100:AJ100"/>
    <mergeCell ref="AK100:AN100"/>
    <mergeCell ref="AP100:AS100"/>
    <mergeCell ref="J100:M100"/>
    <mergeCell ref="O100:R100"/>
    <mergeCell ref="S100:V100"/>
    <mergeCell ref="X100:AA100"/>
    <mergeCell ref="D12:I12"/>
    <mergeCell ref="A16:D16"/>
    <mergeCell ref="F16:I16"/>
    <mergeCell ref="B24:D24"/>
    <mergeCell ref="G24:I24"/>
    <mergeCell ref="A28:D28"/>
    <mergeCell ref="F28:I28"/>
    <mergeCell ref="B36:D36"/>
    <mergeCell ref="G36:I36"/>
    <mergeCell ref="A40:D40"/>
    <mergeCell ref="F40:I40"/>
    <mergeCell ref="B48:D48"/>
    <mergeCell ref="G48:I48"/>
    <mergeCell ref="A52:D52"/>
    <mergeCell ref="F52:I52"/>
    <mergeCell ref="B60:D60"/>
    <mergeCell ref="G60:I60"/>
    <mergeCell ref="A64:D64"/>
    <mergeCell ref="F64:I64"/>
    <mergeCell ref="B72:D72"/>
    <mergeCell ref="G72:I72"/>
    <mergeCell ref="A76:D76"/>
    <mergeCell ref="F76:I76"/>
    <mergeCell ref="B84:D84"/>
    <mergeCell ref="G84:I84"/>
    <mergeCell ref="A88:D88"/>
    <mergeCell ref="F88:I88"/>
    <mergeCell ref="B96:D96"/>
    <mergeCell ref="G96:I96"/>
    <mergeCell ref="A100:D100"/>
    <mergeCell ref="F100:I100"/>
    <mergeCell ref="B108:D108"/>
    <mergeCell ref="G108:I108"/>
    <mergeCell ref="A112:D112"/>
    <mergeCell ref="F112:I112"/>
    <mergeCell ref="B120:D120"/>
    <mergeCell ref="G120:I120"/>
    <mergeCell ref="A124:D124"/>
    <mergeCell ref="F124:I124"/>
    <mergeCell ref="B132:D132"/>
    <mergeCell ref="G132:I132"/>
    <mergeCell ref="A136:D136"/>
    <mergeCell ref="F136:I136"/>
    <mergeCell ref="B144:D144"/>
    <mergeCell ref="G144:I144"/>
    <mergeCell ref="A148:D148"/>
    <mergeCell ref="F148:I148"/>
    <mergeCell ref="B156:D156"/>
    <mergeCell ref="G156:I156"/>
    <mergeCell ref="A160:D160"/>
    <mergeCell ref="F160:I160"/>
    <mergeCell ref="B168:D168"/>
    <mergeCell ref="G168:I168"/>
  </mergeCells>
  <conditionalFormatting sqref="L195:Y220">
    <cfRule type="cellIs" priority="1" dxfId="0" operator="between" stopIfTrue="1">
      <formula>0</formula>
      <formula>2</formula>
    </cfRule>
    <cfRule type="cellIs" priority="2" dxfId="1" operator="between" stopIfTrue="1">
      <formula>3</formula>
      <formula>5</formula>
    </cfRule>
  </conditionalFormatting>
  <hyperlinks>
    <hyperlink ref="D12" r:id="rId1" display="http://www.nidderdale.fslife.co.uk/index.html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4"/>
  <rowBreaks count="4" manualBreakCount="4">
    <brk id="50" max="255" man="1"/>
    <brk id="96" max="255" man="1"/>
    <brk id="147" max="255" man="1"/>
    <brk id="192" max="37" man="1"/>
  </rowBreaks>
  <colBreaks count="2" manualBreakCount="2">
    <brk id="9" max="65535" man="1"/>
    <brk id="27" max="191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1"/>
  <sheetViews>
    <sheetView showGridLines="0" view="pageBreakPreview" zoomScale="70" zoomScaleNormal="85" zoomScaleSheetLayoutView="70" workbookViewId="0" topLeftCell="A1">
      <selection activeCell="B47" sqref="B47"/>
    </sheetView>
  </sheetViews>
  <sheetFormatPr defaultColWidth="9.140625" defaultRowHeight="12.75"/>
  <cols>
    <col min="1" max="1" width="9.140625" style="1" customWidth="1"/>
    <col min="2" max="2" width="6.00390625" style="1" customWidth="1"/>
    <col min="3" max="3" width="24.00390625" style="2" customWidth="1"/>
    <col min="4" max="6" width="9.00390625" style="2" customWidth="1"/>
    <col min="7" max="7" width="17.00390625" style="2" customWidth="1"/>
    <col min="8" max="8" width="9.140625" style="2" hidden="1" customWidth="1"/>
    <col min="9" max="11" width="9.140625" style="1" customWidth="1"/>
    <col min="12" max="19" width="10.57421875" style="1" bestFit="1" customWidth="1"/>
    <col min="20" max="20" width="10.421875" style="1" bestFit="1" customWidth="1"/>
    <col min="21" max="24" width="10.57421875" style="1" bestFit="1" customWidth="1"/>
    <col min="25" max="16384" width="9.140625" style="1" customWidth="1"/>
  </cols>
  <sheetData>
    <row r="1" spans="1:8" s="10" customFormat="1" ht="33.75" customHeight="1">
      <c r="A1" s="234" t="s">
        <v>211</v>
      </c>
      <c r="B1" s="216"/>
      <c r="C1" s="216"/>
      <c r="D1" s="216"/>
      <c r="E1" s="216"/>
      <c r="F1" s="216"/>
      <c r="G1" s="216"/>
      <c r="H1" s="94"/>
    </row>
    <row r="2" spans="1:8" s="10" customFormat="1" ht="18" customHeight="1">
      <c r="A2" s="55"/>
      <c r="B2" s="95"/>
      <c r="C2" s="95"/>
      <c r="D2" s="95"/>
      <c r="E2" s="95"/>
      <c r="F2" s="95"/>
      <c r="G2" s="95"/>
      <c r="H2" s="16"/>
    </row>
    <row r="3" spans="1:35" s="56" customFormat="1" ht="19.5" customHeight="1">
      <c r="A3" s="215" t="s">
        <v>48</v>
      </c>
      <c r="B3" s="216"/>
      <c r="C3" s="216"/>
      <c r="D3" s="216"/>
      <c r="E3" s="216"/>
      <c r="F3" s="216"/>
      <c r="G3" s="216"/>
      <c r="H3" s="95"/>
      <c r="I3" s="95"/>
      <c r="J3" s="95"/>
      <c r="AC3" s="57"/>
      <c r="AE3" s="57"/>
      <c r="AG3" s="57"/>
      <c r="AI3" s="57"/>
    </row>
    <row r="4" spans="1:35" s="56" customFormat="1" ht="19.5" customHeight="1">
      <c r="A4" s="215" t="s">
        <v>63</v>
      </c>
      <c r="B4" s="216"/>
      <c r="C4" s="216"/>
      <c r="D4" s="216"/>
      <c r="E4" s="216"/>
      <c r="F4" s="216"/>
      <c r="G4" s="216"/>
      <c r="H4" s="217"/>
      <c r="I4" s="218"/>
      <c r="J4" s="218"/>
      <c r="AC4" s="57"/>
      <c r="AE4" s="57"/>
      <c r="AG4" s="57"/>
      <c r="AI4" s="57"/>
    </row>
    <row r="5" spans="1:8" s="10" customFormat="1" ht="28.5" customHeight="1">
      <c r="A5" s="217" t="s">
        <v>249</v>
      </c>
      <c r="B5" s="235"/>
      <c r="C5" s="235"/>
      <c r="D5" s="235"/>
      <c r="E5" s="235"/>
      <c r="F5" s="235"/>
      <c r="G5" s="235"/>
      <c r="H5" s="235"/>
    </row>
    <row r="6" spans="1:8" s="10" customFormat="1" ht="28.5" customHeight="1">
      <c r="A6" s="217" t="s">
        <v>62</v>
      </c>
      <c r="B6" s="235"/>
      <c r="C6" s="235"/>
      <c r="D6" s="235"/>
      <c r="E6" s="235"/>
      <c r="F6" s="235"/>
      <c r="G6" s="235"/>
      <c r="H6" s="235"/>
    </row>
    <row r="7" spans="1:8" s="10" customFormat="1" ht="28.5" customHeight="1">
      <c r="A7" s="237" t="s">
        <v>42</v>
      </c>
      <c r="B7" s="218"/>
      <c r="C7" s="218"/>
      <c r="D7" s="218"/>
      <c r="E7" s="218"/>
      <c r="F7" s="218"/>
      <c r="G7" s="218"/>
      <c r="H7" s="15"/>
    </row>
    <row r="8" spans="3:8" s="10" customFormat="1" ht="15">
      <c r="C8" s="236"/>
      <c r="D8" s="236"/>
      <c r="E8" s="236"/>
      <c r="F8" s="236"/>
      <c r="G8" s="236"/>
      <c r="H8" s="236"/>
    </row>
    <row r="9" spans="1:7" s="9" customFormat="1" ht="24.75" customHeight="1">
      <c r="A9" s="83" t="s">
        <v>50</v>
      </c>
      <c r="B9" s="85"/>
      <c r="C9" s="13" t="s">
        <v>12</v>
      </c>
      <c r="D9" s="13" t="s">
        <v>13</v>
      </c>
      <c r="E9" s="13" t="s">
        <v>14</v>
      </c>
      <c r="F9" s="13" t="s">
        <v>15</v>
      </c>
      <c r="G9" s="13" t="s">
        <v>16</v>
      </c>
    </row>
    <row r="10" spans="1:7" s="9" customFormat="1" ht="24.75" customHeight="1">
      <c r="A10" s="84">
        <v>1</v>
      </c>
      <c r="B10" s="32">
        <v>3</v>
      </c>
      <c r="C10" s="14" t="s">
        <v>1</v>
      </c>
      <c r="D10" s="11">
        <f aca="true" t="shared" si="0" ref="D10:D23">SUM(E10:F10)</f>
        <v>26</v>
      </c>
      <c r="E10" s="12">
        <f>'team results'!L34</f>
        <v>17</v>
      </c>
      <c r="F10" s="12">
        <f>'team results'!L38</f>
        <v>9</v>
      </c>
      <c r="G10" s="11">
        <f>'team results'!L29</f>
        <v>88</v>
      </c>
    </row>
    <row r="11" spans="1:7" s="9" customFormat="1" ht="24.75" customHeight="1">
      <c r="A11" s="84">
        <v>2</v>
      </c>
      <c r="B11" s="32">
        <v>7</v>
      </c>
      <c r="C11" s="14" t="s">
        <v>3</v>
      </c>
      <c r="D11" s="11">
        <f t="shared" si="0"/>
        <v>26</v>
      </c>
      <c r="E11" s="12">
        <f>'team results'!K34</f>
        <v>19</v>
      </c>
      <c r="F11" s="12">
        <f>'team results'!K38</f>
        <v>7</v>
      </c>
      <c r="G11" s="11">
        <f>'team results'!K29</f>
        <v>81</v>
      </c>
    </row>
    <row r="12" spans="1:7" s="9" customFormat="1" ht="24.75" customHeight="1">
      <c r="A12" s="84">
        <v>3</v>
      </c>
      <c r="B12" s="32">
        <v>1</v>
      </c>
      <c r="C12" s="14" t="s">
        <v>54</v>
      </c>
      <c r="D12" s="11">
        <f t="shared" si="0"/>
        <v>26</v>
      </c>
      <c r="E12" s="12">
        <f>'team results'!H34</f>
        <v>16</v>
      </c>
      <c r="F12" s="12">
        <f>'team results'!H38</f>
        <v>10</v>
      </c>
      <c r="G12" s="11">
        <f>'team results'!H29</f>
        <v>75</v>
      </c>
    </row>
    <row r="13" spans="1:7" s="9" customFormat="1" ht="24.75" customHeight="1">
      <c r="A13" s="84">
        <v>4</v>
      </c>
      <c r="B13" s="32">
        <v>2</v>
      </c>
      <c r="C13" s="14" t="s">
        <v>7</v>
      </c>
      <c r="D13" s="11">
        <f t="shared" si="0"/>
        <v>26</v>
      </c>
      <c r="E13" s="12">
        <f>'team results'!M34</f>
        <v>17</v>
      </c>
      <c r="F13" s="12">
        <f>'team results'!M38</f>
        <v>9</v>
      </c>
      <c r="G13" s="11">
        <f>'team results'!M29</f>
        <v>74</v>
      </c>
    </row>
    <row r="14" spans="1:7" s="9" customFormat="1" ht="24.75" customHeight="1">
      <c r="A14" s="84">
        <v>5</v>
      </c>
      <c r="B14" s="32">
        <v>4</v>
      </c>
      <c r="C14" s="14" t="s">
        <v>2</v>
      </c>
      <c r="D14" s="11">
        <f t="shared" si="0"/>
        <v>26</v>
      </c>
      <c r="E14" s="12">
        <f>'team results'!D34</f>
        <v>16</v>
      </c>
      <c r="F14" s="12">
        <f>'team results'!D38</f>
        <v>10</v>
      </c>
      <c r="G14" s="11">
        <f>'team results'!D29</f>
        <v>74</v>
      </c>
    </row>
    <row r="15" spans="1:7" s="9" customFormat="1" ht="24.75" customHeight="1">
      <c r="A15" s="84">
        <v>6</v>
      </c>
      <c r="B15" s="32">
        <v>6</v>
      </c>
      <c r="C15" s="14" t="s">
        <v>8</v>
      </c>
      <c r="D15" s="11">
        <f t="shared" si="0"/>
        <v>26</v>
      </c>
      <c r="E15" s="12">
        <f>'team results'!P34</f>
        <v>14</v>
      </c>
      <c r="F15" s="12">
        <f>'team results'!P38</f>
        <v>12</v>
      </c>
      <c r="G15" s="11">
        <f>'team results'!P29</f>
        <v>69</v>
      </c>
    </row>
    <row r="16" spans="1:7" s="9" customFormat="1" ht="24.75" customHeight="1">
      <c r="A16" s="84">
        <v>7</v>
      </c>
      <c r="B16" s="32">
        <v>5</v>
      </c>
      <c r="C16" s="14" t="s">
        <v>44</v>
      </c>
      <c r="D16" s="11">
        <f t="shared" si="0"/>
        <v>26</v>
      </c>
      <c r="E16" s="12">
        <f>'team results'!E34</f>
        <v>15</v>
      </c>
      <c r="F16" s="12">
        <f>'team results'!E38</f>
        <v>11</v>
      </c>
      <c r="G16" s="11">
        <f>'team results'!E29</f>
        <v>69</v>
      </c>
    </row>
    <row r="17" spans="1:7" s="9" customFormat="1" ht="24.75" customHeight="1">
      <c r="A17" s="84">
        <v>8</v>
      </c>
      <c r="B17" s="32">
        <v>10</v>
      </c>
      <c r="C17" s="14" t="s">
        <v>10</v>
      </c>
      <c r="D17" s="11">
        <f t="shared" si="0"/>
        <v>26</v>
      </c>
      <c r="E17" s="12">
        <f>'team results'!N34</f>
        <v>10</v>
      </c>
      <c r="F17" s="12">
        <f>'team results'!N38</f>
        <v>16</v>
      </c>
      <c r="G17" s="11">
        <f>'team results'!N29</f>
        <v>63</v>
      </c>
    </row>
    <row r="18" spans="1:7" s="9" customFormat="1" ht="24.75" customHeight="1">
      <c r="A18" s="84">
        <v>9</v>
      </c>
      <c r="B18" s="32">
        <v>9</v>
      </c>
      <c r="C18" s="14" t="s">
        <v>60</v>
      </c>
      <c r="D18" s="11">
        <f t="shared" si="0"/>
        <v>26</v>
      </c>
      <c r="E18" s="12">
        <f>'team results'!C34</f>
        <v>11</v>
      </c>
      <c r="F18" s="12">
        <f>'team results'!C38</f>
        <v>15</v>
      </c>
      <c r="G18" s="11">
        <f>'team results'!C29</f>
        <v>60</v>
      </c>
    </row>
    <row r="19" spans="1:7" s="9" customFormat="1" ht="24.75" customHeight="1">
      <c r="A19" s="84">
        <v>10</v>
      </c>
      <c r="B19" s="32">
        <v>14</v>
      </c>
      <c r="C19" s="14" t="s">
        <v>45</v>
      </c>
      <c r="D19" s="11">
        <f t="shared" si="0"/>
        <v>26</v>
      </c>
      <c r="E19" s="12">
        <f>'team results'!F34</f>
        <v>12</v>
      </c>
      <c r="F19" s="12">
        <f>'team results'!F38</f>
        <v>14</v>
      </c>
      <c r="G19" s="11">
        <f>'team results'!F29</f>
        <v>58</v>
      </c>
    </row>
    <row r="20" spans="1:7" s="9" customFormat="1" ht="24.75" customHeight="1">
      <c r="A20" s="84">
        <v>11</v>
      </c>
      <c r="B20" s="32">
        <v>12</v>
      </c>
      <c r="C20" s="14" t="s">
        <v>5</v>
      </c>
      <c r="D20" s="11">
        <f t="shared" si="0"/>
        <v>26</v>
      </c>
      <c r="E20" s="12">
        <f>'team results'!J34</f>
        <v>12</v>
      </c>
      <c r="F20" s="12">
        <f>'team results'!J38</f>
        <v>14</v>
      </c>
      <c r="G20" s="11">
        <f>'team results'!J29</f>
        <v>58</v>
      </c>
    </row>
    <row r="21" spans="1:7" s="9" customFormat="1" ht="24.75" customHeight="1">
      <c r="A21" s="84">
        <v>12</v>
      </c>
      <c r="B21" s="32">
        <v>13</v>
      </c>
      <c r="C21" s="14" t="s">
        <v>9</v>
      </c>
      <c r="D21" s="11">
        <f t="shared" si="0"/>
        <v>26</v>
      </c>
      <c r="E21" s="12">
        <f>'team results'!O34</f>
        <v>9</v>
      </c>
      <c r="F21" s="12">
        <f>'team results'!O38</f>
        <v>17</v>
      </c>
      <c r="G21" s="11">
        <f>'team results'!O29</f>
        <v>54</v>
      </c>
    </row>
    <row r="22" spans="1:7" s="9" customFormat="1" ht="24.75" customHeight="1">
      <c r="A22" s="84">
        <v>13</v>
      </c>
      <c r="B22" s="32">
        <v>8</v>
      </c>
      <c r="C22" s="14" t="s">
        <v>6</v>
      </c>
      <c r="D22" s="11">
        <f t="shared" si="0"/>
        <v>26</v>
      </c>
      <c r="E22" s="12">
        <f>'team results'!G34</f>
        <v>8</v>
      </c>
      <c r="F22" s="12">
        <f>'team results'!G38</f>
        <v>18</v>
      </c>
      <c r="G22" s="11">
        <f>'team results'!G29</f>
        <v>47</v>
      </c>
    </row>
    <row r="23" spans="1:7" s="9" customFormat="1" ht="24.75" customHeight="1">
      <c r="A23" s="84">
        <v>14</v>
      </c>
      <c r="B23" s="32">
        <v>11</v>
      </c>
      <c r="C23" s="14" t="s">
        <v>59</v>
      </c>
      <c r="D23" s="11">
        <f t="shared" si="0"/>
        <v>26</v>
      </c>
      <c r="E23" s="12">
        <f>'team results'!I34</f>
        <v>6</v>
      </c>
      <c r="F23" s="12">
        <f>'team results'!I38</f>
        <v>20</v>
      </c>
      <c r="G23" s="11">
        <f>'team results'!I29</f>
        <v>40</v>
      </c>
    </row>
    <row r="44" ht="23.25">
      <c r="C44" s="3"/>
    </row>
    <row r="45" ht="15.75">
      <c r="C45" s="5"/>
    </row>
    <row r="46" ht="12.75">
      <c r="C46" s="4"/>
    </row>
    <row r="47" ht="15.75">
      <c r="C47" s="5"/>
    </row>
    <row r="48" ht="12.75">
      <c r="C48" s="4"/>
    </row>
    <row r="50" ht="12.75">
      <c r="C50" s="4"/>
    </row>
    <row r="51" ht="23.25">
      <c r="C51" s="6"/>
    </row>
  </sheetData>
  <mergeCells count="8">
    <mergeCell ref="A5:H5"/>
    <mergeCell ref="C8:H8"/>
    <mergeCell ref="A6:H6"/>
    <mergeCell ref="A7:G7"/>
    <mergeCell ref="A3:G3"/>
    <mergeCell ref="A4:G4"/>
    <mergeCell ref="H4:J4"/>
    <mergeCell ref="A1:G1"/>
  </mergeCells>
  <hyperlinks>
    <hyperlink ref="A7" r:id="rId1" display="http://www.nidderdale.fslife.co.uk/index.html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3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741"/>
  <sheetViews>
    <sheetView tabSelected="1" zoomScale="70" zoomScaleNormal="70" workbookViewId="0" topLeftCell="A1">
      <pane xSplit="8" ySplit="21" topLeftCell="I22" activePane="bottomRight" state="frozen"/>
      <selection pane="topLeft" activeCell="A1" sqref="A1"/>
      <selection pane="topRight" activeCell="G1" sqref="G1"/>
      <selection pane="bottomLeft" activeCell="A22" sqref="A22"/>
      <selection pane="bottomRight" activeCell="A26" sqref="A26:IV26"/>
    </sheetView>
  </sheetViews>
  <sheetFormatPr defaultColWidth="9.140625" defaultRowHeight="12.75"/>
  <cols>
    <col min="1" max="1" width="21.8515625" style="41" customWidth="1"/>
    <col min="2" max="2" width="25.7109375" style="43" bestFit="1" customWidth="1"/>
    <col min="3" max="3" width="19.140625" style="208" customWidth="1"/>
    <col min="4" max="5" width="11.140625" style="175" customWidth="1"/>
    <col min="6" max="6" width="9.140625" style="194" customWidth="1"/>
    <col min="7" max="9" width="7.28125" style="195" customWidth="1"/>
    <col min="10" max="10" width="8.57421875" style="145" customWidth="1"/>
    <col min="11" max="22" width="5.7109375" style="126" customWidth="1"/>
    <col min="23" max="23" width="5.7109375" style="155" customWidth="1"/>
    <col min="24" max="36" width="5.7109375" style="126" customWidth="1"/>
    <col min="38" max="38" width="21.8515625" style="2" customWidth="1"/>
    <col min="39" max="39" width="25.7109375" style="43" bestFit="1" customWidth="1"/>
    <col min="45" max="16384" width="0" style="0" hidden="1" customWidth="1"/>
  </cols>
  <sheetData>
    <row r="1" spans="1:39" ht="21.75" customHeight="1">
      <c r="A1" s="116" t="s">
        <v>222</v>
      </c>
      <c r="B1" s="116"/>
      <c r="C1" s="207"/>
      <c r="D1" s="174"/>
      <c r="E1" s="174"/>
      <c r="F1" s="116"/>
      <c r="G1" s="116"/>
      <c r="H1" s="116"/>
      <c r="I1" s="116"/>
      <c r="J1" s="142"/>
      <c r="AL1" s="116"/>
      <c r="AM1" s="116"/>
    </row>
    <row r="2" spans="1:39" ht="15" customHeight="1" hidden="1">
      <c r="A2" s="238" t="s">
        <v>64</v>
      </c>
      <c r="B2" s="238"/>
      <c r="C2" s="238"/>
      <c r="D2" s="238"/>
      <c r="E2" s="238"/>
      <c r="F2" s="238"/>
      <c r="G2" s="238"/>
      <c r="H2" s="238"/>
      <c r="I2" s="193"/>
      <c r="J2" s="143"/>
      <c r="AL2" s="1"/>
      <c r="AM2"/>
    </row>
    <row r="3" spans="1:39" ht="15" customHeight="1" hidden="1">
      <c r="A3" s="238" t="s">
        <v>65</v>
      </c>
      <c r="B3" s="238"/>
      <c r="C3" s="238"/>
      <c r="D3" s="238"/>
      <c r="E3" s="238"/>
      <c r="F3" s="238"/>
      <c r="G3" s="238"/>
      <c r="H3" s="238"/>
      <c r="I3" s="193"/>
      <c r="J3" s="143"/>
      <c r="AL3" s="1"/>
      <c r="AM3"/>
    </row>
    <row r="4" spans="1:39" ht="15" customHeight="1" hidden="1">
      <c r="A4" s="238" t="s">
        <v>66</v>
      </c>
      <c r="B4" s="238"/>
      <c r="C4" s="238"/>
      <c r="D4" s="238"/>
      <c r="E4" s="238"/>
      <c r="F4" s="238"/>
      <c r="G4" s="238"/>
      <c r="H4" s="238"/>
      <c r="I4" s="193"/>
      <c r="J4" s="143"/>
      <c r="AL4" s="1"/>
      <c r="AM4"/>
    </row>
    <row r="5" spans="1:39" ht="15" customHeight="1" hidden="1">
      <c r="A5" s="238" t="s">
        <v>67</v>
      </c>
      <c r="B5" s="238"/>
      <c r="C5" s="238"/>
      <c r="D5" s="238"/>
      <c r="E5" s="238"/>
      <c r="F5" s="238"/>
      <c r="G5" s="238"/>
      <c r="H5" s="238"/>
      <c r="I5" s="193"/>
      <c r="J5" s="143"/>
      <c r="AL5" s="1"/>
      <c r="AM5"/>
    </row>
    <row r="6" spans="1:39" ht="15" customHeight="1" hidden="1">
      <c r="A6" s="238"/>
      <c r="B6" s="238"/>
      <c r="C6" s="238"/>
      <c r="D6" s="238"/>
      <c r="E6" s="238"/>
      <c r="F6" s="238"/>
      <c r="G6" s="238"/>
      <c r="H6" s="238"/>
      <c r="I6" s="193"/>
      <c r="J6" s="143"/>
      <c r="AL6" s="1"/>
      <c r="AM6"/>
    </row>
    <row r="7" spans="1:39" ht="15" customHeight="1" hidden="1">
      <c r="A7" s="238" t="s">
        <v>68</v>
      </c>
      <c r="B7" s="238"/>
      <c r="C7" s="238"/>
      <c r="D7" s="238"/>
      <c r="E7" s="238"/>
      <c r="F7" s="238"/>
      <c r="G7" s="238"/>
      <c r="H7" s="238"/>
      <c r="I7" s="193"/>
      <c r="J7" s="143"/>
      <c r="AL7" s="1"/>
      <c r="AM7"/>
    </row>
    <row r="8" spans="1:39" ht="15" customHeight="1" hidden="1">
      <c r="A8" s="238" t="s">
        <v>69</v>
      </c>
      <c r="B8" s="238"/>
      <c r="C8" s="238"/>
      <c r="D8" s="238"/>
      <c r="E8" s="238"/>
      <c r="F8" s="238"/>
      <c r="G8" s="238"/>
      <c r="H8" s="238"/>
      <c r="I8" s="193"/>
      <c r="J8" s="144"/>
      <c r="AL8" s="1"/>
      <c r="AM8"/>
    </row>
    <row r="9" spans="1:39" ht="15" customHeight="1" hidden="1">
      <c r="A9" s="238" t="s">
        <v>70</v>
      </c>
      <c r="B9" s="238"/>
      <c r="C9" s="238"/>
      <c r="D9" s="238"/>
      <c r="E9" s="238"/>
      <c r="F9" s="238"/>
      <c r="G9" s="238"/>
      <c r="H9" s="238"/>
      <c r="I9" s="193"/>
      <c r="J9" s="144"/>
      <c r="AL9" s="1"/>
      <c r="AM9"/>
    </row>
    <row r="10" spans="1:39" ht="15" customHeight="1" hidden="1">
      <c r="A10" s="238"/>
      <c r="B10" s="238"/>
      <c r="C10" s="238"/>
      <c r="D10" s="238"/>
      <c r="E10" s="238"/>
      <c r="F10" s="238"/>
      <c r="G10" s="238"/>
      <c r="H10" s="238"/>
      <c r="I10" s="193"/>
      <c r="J10" s="144"/>
      <c r="AL10" s="1"/>
      <c r="AM10"/>
    </row>
    <row r="11" spans="1:39" ht="15" customHeight="1" hidden="1">
      <c r="A11" s="238" t="s">
        <v>251</v>
      </c>
      <c r="B11" s="238"/>
      <c r="C11" s="238"/>
      <c r="D11" s="238"/>
      <c r="E11" s="238"/>
      <c r="F11" s="238"/>
      <c r="G11" s="238"/>
      <c r="H11" s="238"/>
      <c r="I11" s="193"/>
      <c r="J11" s="143"/>
      <c r="AL11" s="1"/>
      <c r="AM11"/>
    </row>
    <row r="12" spans="1:39" ht="15" customHeight="1" hidden="1">
      <c r="A12" s="238" t="s">
        <v>71</v>
      </c>
      <c r="B12" s="238"/>
      <c r="C12" s="238"/>
      <c r="D12" s="238"/>
      <c r="E12" s="238"/>
      <c r="F12" s="238"/>
      <c r="G12" s="238"/>
      <c r="H12" s="238"/>
      <c r="I12" s="193"/>
      <c r="J12" s="143"/>
      <c r="AL12" s="1"/>
      <c r="AM12"/>
    </row>
    <row r="13" ht="15" customHeight="1" hidden="1"/>
    <row r="14" spans="1:39" ht="15" customHeight="1" hidden="1">
      <c r="A14" s="238" t="s">
        <v>72</v>
      </c>
      <c r="B14" s="238"/>
      <c r="C14" s="238"/>
      <c r="D14" s="238"/>
      <c r="E14" s="238"/>
      <c r="F14" s="238"/>
      <c r="G14" s="238"/>
      <c r="H14" s="238"/>
      <c r="I14" s="193"/>
      <c r="J14" s="143"/>
      <c r="AL14" s="1"/>
      <c r="AM14"/>
    </row>
    <row r="15" spans="1:253" ht="15" customHeight="1" hidden="1">
      <c r="A15" s="238" t="s">
        <v>73</v>
      </c>
      <c r="B15" s="238"/>
      <c r="C15" s="238"/>
      <c r="D15" s="238"/>
      <c r="E15" s="238"/>
      <c r="F15" s="238"/>
      <c r="G15" s="238"/>
      <c r="H15" s="238"/>
      <c r="I15" s="193"/>
      <c r="J15" s="143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8"/>
      <c r="FK15" s="238"/>
      <c r="FL15" s="238"/>
      <c r="FM15" s="238"/>
      <c r="FN15" s="238"/>
      <c r="FO15" s="238"/>
      <c r="FP15" s="238"/>
      <c r="FQ15" s="238"/>
      <c r="FR15" s="238"/>
      <c r="FS15" s="238"/>
      <c r="FT15" s="238"/>
      <c r="FU15" s="238"/>
      <c r="FV15" s="238"/>
      <c r="FW15" s="238"/>
      <c r="FX15" s="238"/>
      <c r="FY15" s="238"/>
      <c r="FZ15" s="238"/>
      <c r="GA15" s="238"/>
      <c r="GB15" s="238"/>
      <c r="GC15" s="238"/>
      <c r="GD15" s="238"/>
      <c r="GE15" s="238"/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8"/>
      <c r="GQ15" s="238"/>
      <c r="GR15" s="238"/>
      <c r="GS15" s="238"/>
      <c r="GT15" s="238"/>
      <c r="GU15" s="238"/>
      <c r="GV15" s="238"/>
      <c r="GW15" s="238"/>
      <c r="GX15" s="238"/>
      <c r="GY15" s="238"/>
      <c r="GZ15" s="238"/>
      <c r="HA15" s="238"/>
      <c r="HB15" s="238"/>
      <c r="HC15" s="238"/>
      <c r="HD15" s="238"/>
      <c r="HE15" s="238"/>
      <c r="HF15" s="238"/>
      <c r="HG15" s="238"/>
      <c r="HH15" s="238"/>
      <c r="HI15" s="238"/>
      <c r="HJ15" s="238"/>
      <c r="HK15" s="238"/>
      <c r="HL15" s="238"/>
      <c r="HM15" s="238"/>
      <c r="HN15" s="238"/>
      <c r="HO15" s="238"/>
      <c r="HP15" s="238"/>
      <c r="HQ15" s="238"/>
      <c r="HR15" s="238"/>
      <c r="HS15" s="238"/>
      <c r="HT15" s="238"/>
      <c r="HU15" s="238"/>
      <c r="HV15" s="238"/>
      <c r="HW15" s="238"/>
      <c r="HX15" s="238"/>
      <c r="HY15" s="238"/>
      <c r="HZ15" s="238"/>
      <c r="IA15" s="238"/>
      <c r="IB15" s="238"/>
      <c r="IC15" s="238"/>
      <c r="ID15" s="238"/>
      <c r="IE15" s="238"/>
      <c r="IF15" s="238"/>
      <c r="IG15" s="238"/>
      <c r="IH15" s="238"/>
      <c r="II15" s="238"/>
      <c r="IJ15" s="238"/>
      <c r="IK15" s="238"/>
      <c r="IL15" s="238"/>
      <c r="IM15" s="238"/>
      <c r="IN15" s="238"/>
      <c r="IO15" s="238"/>
      <c r="IP15" s="238"/>
      <c r="IQ15" s="238"/>
      <c r="IR15" s="238"/>
      <c r="IS15" s="238"/>
    </row>
    <row r="16" spans="1:39" ht="15" customHeight="1" thickBot="1">
      <c r="A16" s="239"/>
      <c r="B16" s="239"/>
      <c r="C16" s="239"/>
      <c r="D16" s="239"/>
      <c r="E16" s="239"/>
      <c r="F16" s="239"/>
      <c r="G16" s="239"/>
      <c r="H16" s="239"/>
      <c r="I16" s="193"/>
      <c r="J16" s="143"/>
      <c r="AL16" s="1"/>
      <c r="AM16"/>
    </row>
    <row r="17" spans="1:39" ht="24.75" customHeight="1">
      <c r="A17" s="117" t="s">
        <v>212</v>
      </c>
      <c r="B17" s="118"/>
      <c r="C17" s="209"/>
      <c r="D17" s="176"/>
      <c r="E17" s="176"/>
      <c r="F17" s="196"/>
      <c r="G17" s="196"/>
      <c r="H17" s="196"/>
      <c r="I17" s="196"/>
      <c r="J17" s="149"/>
      <c r="K17" s="150"/>
      <c r="AL17" s="34"/>
      <c r="AM17" s="160"/>
    </row>
    <row r="18" spans="1:39" ht="24.75" customHeight="1">
      <c r="A18" s="117" t="s">
        <v>166</v>
      </c>
      <c r="B18" s="118"/>
      <c r="C18" s="209"/>
      <c r="D18" s="176"/>
      <c r="E18" s="176"/>
      <c r="F18" s="196"/>
      <c r="G18" s="196"/>
      <c r="H18" s="196"/>
      <c r="I18" s="196"/>
      <c r="J18" s="149"/>
      <c r="K18" s="150"/>
      <c r="AL18" s="34"/>
      <c r="AM18" s="160"/>
    </row>
    <row r="19" spans="1:39" ht="24.75" customHeight="1">
      <c r="A19" s="117" t="s">
        <v>168</v>
      </c>
      <c r="B19" s="118"/>
      <c r="C19" s="209"/>
      <c r="D19" s="176"/>
      <c r="E19" s="176"/>
      <c r="F19" s="196"/>
      <c r="G19" s="196"/>
      <c r="H19" s="196"/>
      <c r="I19" s="196"/>
      <c r="J19" s="149"/>
      <c r="K19" s="150"/>
      <c r="AL19" s="34"/>
      <c r="AM19" s="160"/>
    </row>
    <row r="20" spans="1:204" s="183" customFormat="1" ht="22.5">
      <c r="A20" s="186" t="s">
        <v>227</v>
      </c>
      <c r="B20" s="182"/>
      <c r="C20" s="210"/>
      <c r="D20" s="187"/>
      <c r="E20" s="188"/>
      <c r="F20" s="197"/>
      <c r="G20" s="197"/>
      <c r="H20" s="197"/>
      <c r="I20" s="198"/>
      <c r="J20" s="182"/>
      <c r="K20" s="182"/>
      <c r="L20" s="189"/>
      <c r="M20" s="7"/>
      <c r="N20" s="189"/>
      <c r="O20" s="190"/>
      <c r="P20" s="7"/>
      <c r="Q20" s="7"/>
      <c r="W20" s="191"/>
      <c r="AB20" s="191"/>
      <c r="AO20" s="191"/>
      <c r="AP20" s="7"/>
      <c r="AQ20" s="7"/>
      <c r="GT20" s="7"/>
      <c r="GU20" s="7"/>
      <c r="GV20" s="7"/>
    </row>
    <row r="21" spans="1:39" s="122" customFormat="1" ht="51" customHeight="1" thickBot="1">
      <c r="A21" s="173" t="s">
        <v>177</v>
      </c>
      <c r="B21" s="173" t="s">
        <v>12</v>
      </c>
      <c r="C21" s="184" t="s">
        <v>261</v>
      </c>
      <c r="D21" s="184" t="s">
        <v>250</v>
      </c>
      <c r="E21" s="184" t="s">
        <v>215</v>
      </c>
      <c r="F21" s="199" t="s">
        <v>74</v>
      </c>
      <c r="G21" s="200" t="s">
        <v>75</v>
      </c>
      <c r="H21" s="200" t="s">
        <v>76</v>
      </c>
      <c r="I21" s="200" t="s">
        <v>179</v>
      </c>
      <c r="J21" s="148" t="s">
        <v>165</v>
      </c>
      <c r="K21" s="153">
        <v>40058</v>
      </c>
      <c r="L21" s="153">
        <v>40065</v>
      </c>
      <c r="M21" s="153">
        <v>40072</v>
      </c>
      <c r="N21" s="153">
        <v>40079</v>
      </c>
      <c r="O21" s="153">
        <v>40086</v>
      </c>
      <c r="P21" s="153">
        <v>40093</v>
      </c>
      <c r="Q21" s="153">
        <v>40100</v>
      </c>
      <c r="R21" s="153">
        <v>40107</v>
      </c>
      <c r="S21" s="153">
        <v>40114</v>
      </c>
      <c r="T21" s="153">
        <v>40121</v>
      </c>
      <c r="U21" s="153">
        <v>40128</v>
      </c>
      <c r="V21" s="153">
        <v>40135</v>
      </c>
      <c r="W21" s="154">
        <v>40142</v>
      </c>
      <c r="X21" s="153">
        <v>40149</v>
      </c>
      <c r="Y21" s="153">
        <v>40163</v>
      </c>
      <c r="Z21" s="153">
        <v>40184</v>
      </c>
      <c r="AA21" s="153">
        <v>40191</v>
      </c>
      <c r="AB21" s="153">
        <v>40198</v>
      </c>
      <c r="AC21" s="153">
        <v>40205</v>
      </c>
      <c r="AD21" s="153">
        <v>40212</v>
      </c>
      <c r="AE21" s="153">
        <v>40226</v>
      </c>
      <c r="AF21" s="153">
        <v>40233</v>
      </c>
      <c r="AG21" s="153">
        <v>40240</v>
      </c>
      <c r="AH21" s="153">
        <v>39882</v>
      </c>
      <c r="AI21" s="153">
        <v>40254</v>
      </c>
      <c r="AJ21" s="153">
        <v>40261</v>
      </c>
      <c r="AL21" s="173" t="s">
        <v>177</v>
      </c>
      <c r="AM21" s="152" t="s">
        <v>12</v>
      </c>
    </row>
    <row r="22" spans="1:39" ht="19.5" customHeight="1">
      <c r="A22" s="119" t="s">
        <v>77</v>
      </c>
      <c r="B22" s="119" t="s">
        <v>57</v>
      </c>
      <c r="C22" s="211">
        <v>40</v>
      </c>
      <c r="D22" s="177">
        <f>SUM(E22-I22)</f>
        <v>37</v>
      </c>
      <c r="E22" s="177">
        <v>35</v>
      </c>
      <c r="F22" s="201">
        <f>G22+H22</f>
        <v>24</v>
      </c>
      <c r="G22" s="201">
        <f>COUNTIF(K22:AJ22,"150")</f>
        <v>11</v>
      </c>
      <c r="H22" s="201">
        <f>COUNTIF(K22:AJ22,"&lt;150")</f>
        <v>13</v>
      </c>
      <c r="I22" s="201">
        <f>G22-H22</f>
        <v>-2</v>
      </c>
      <c r="J22" s="146">
        <f>SUM(G22/F22%)</f>
        <v>45.833333333333336</v>
      </c>
      <c r="K22" s="127">
        <v>120</v>
      </c>
      <c r="L22" s="127">
        <v>150</v>
      </c>
      <c r="M22" s="151">
        <v>134</v>
      </c>
      <c r="N22" s="151"/>
      <c r="O22" s="151"/>
      <c r="P22" s="151">
        <v>134</v>
      </c>
      <c r="Q22" s="151">
        <v>150</v>
      </c>
      <c r="R22" s="151">
        <v>150</v>
      </c>
      <c r="S22" s="151">
        <v>115</v>
      </c>
      <c r="T22" s="151">
        <v>150</v>
      </c>
      <c r="U22" s="151">
        <v>99</v>
      </c>
      <c r="V22" s="151">
        <v>132</v>
      </c>
      <c r="W22" s="156">
        <v>150</v>
      </c>
      <c r="X22" s="151">
        <v>143</v>
      </c>
      <c r="Y22" s="151">
        <v>150</v>
      </c>
      <c r="Z22" s="151">
        <v>143</v>
      </c>
      <c r="AA22" s="151">
        <v>133</v>
      </c>
      <c r="AB22" s="151">
        <v>150</v>
      </c>
      <c r="AC22" s="151">
        <v>128</v>
      </c>
      <c r="AD22" s="151">
        <v>150</v>
      </c>
      <c r="AE22" s="151">
        <v>148</v>
      </c>
      <c r="AF22" s="151">
        <v>146</v>
      </c>
      <c r="AG22" s="180">
        <v>150</v>
      </c>
      <c r="AH22" s="151">
        <v>129</v>
      </c>
      <c r="AI22" s="151">
        <v>150</v>
      </c>
      <c r="AJ22" s="151">
        <v>150</v>
      </c>
      <c r="AL22" s="119" t="s">
        <v>77</v>
      </c>
      <c r="AM22" s="119" t="s">
        <v>57</v>
      </c>
    </row>
    <row r="23" spans="1:39" s="41" customFormat="1" ht="19.5" customHeight="1">
      <c r="A23" s="119" t="s">
        <v>78</v>
      </c>
      <c r="B23" s="119" t="s">
        <v>57</v>
      </c>
      <c r="C23" s="211">
        <v>-20</v>
      </c>
      <c r="D23" s="177">
        <f>SUM(E23-I23)</f>
        <v>-19</v>
      </c>
      <c r="E23" s="177">
        <v>-10</v>
      </c>
      <c r="F23" s="201">
        <f>G23+H23</f>
        <v>25</v>
      </c>
      <c r="G23" s="201">
        <f>COUNTIF(K23:AJ23,"150")</f>
        <v>17</v>
      </c>
      <c r="H23" s="201">
        <f>COUNTIF(K23:AJ23,"&lt;150")</f>
        <v>8</v>
      </c>
      <c r="I23" s="201">
        <f>G23-H23</f>
        <v>9</v>
      </c>
      <c r="J23" s="146">
        <f>SUM(G23/F23%)</f>
        <v>68</v>
      </c>
      <c r="K23" s="127">
        <v>98</v>
      </c>
      <c r="L23" s="127">
        <v>101</v>
      </c>
      <c r="M23" s="151">
        <v>128</v>
      </c>
      <c r="N23" s="151">
        <v>150</v>
      </c>
      <c r="O23" s="151"/>
      <c r="P23" s="151">
        <v>150</v>
      </c>
      <c r="Q23" s="151">
        <v>150</v>
      </c>
      <c r="R23" s="151">
        <v>139</v>
      </c>
      <c r="S23" s="151">
        <v>150</v>
      </c>
      <c r="T23" s="151">
        <v>150</v>
      </c>
      <c r="U23" s="151">
        <v>150</v>
      </c>
      <c r="V23" s="151">
        <v>150</v>
      </c>
      <c r="W23" s="151">
        <v>150</v>
      </c>
      <c r="X23" s="151">
        <v>121</v>
      </c>
      <c r="Y23" s="151">
        <v>150</v>
      </c>
      <c r="Z23" s="151">
        <v>87</v>
      </c>
      <c r="AA23" s="151">
        <v>147</v>
      </c>
      <c r="AB23" s="151">
        <v>145</v>
      </c>
      <c r="AC23" s="151">
        <v>150</v>
      </c>
      <c r="AD23" s="151">
        <v>150</v>
      </c>
      <c r="AE23" s="151">
        <v>150</v>
      </c>
      <c r="AF23" s="151">
        <v>150</v>
      </c>
      <c r="AG23" s="180">
        <v>150</v>
      </c>
      <c r="AH23" s="151">
        <v>150</v>
      </c>
      <c r="AI23" s="151">
        <v>150</v>
      </c>
      <c r="AJ23" s="151">
        <v>150</v>
      </c>
      <c r="AL23" s="119" t="s">
        <v>78</v>
      </c>
      <c r="AM23" s="119" t="s">
        <v>57</v>
      </c>
    </row>
    <row r="24" spans="1:39" s="41" customFormat="1" ht="19.5" customHeight="1">
      <c r="A24" s="119" t="s">
        <v>79</v>
      </c>
      <c r="B24" s="119" t="s">
        <v>57</v>
      </c>
      <c r="C24" s="211">
        <v>-20</v>
      </c>
      <c r="D24" s="177">
        <f>SUM(E24-I24)</f>
        <v>-19</v>
      </c>
      <c r="E24" s="177">
        <v>-15</v>
      </c>
      <c r="F24" s="201">
        <f>G24+H24</f>
        <v>26</v>
      </c>
      <c r="G24" s="201">
        <f>COUNTIF(K24:AJ24,"150")</f>
        <v>15</v>
      </c>
      <c r="H24" s="201">
        <f>COUNTIF(K24:AJ24,"&lt;150")</f>
        <v>11</v>
      </c>
      <c r="I24" s="201">
        <f>G24-H24</f>
        <v>4</v>
      </c>
      <c r="J24" s="146">
        <f>SUM(G24/F24%)</f>
        <v>57.69230769230769</v>
      </c>
      <c r="K24" s="127">
        <v>132</v>
      </c>
      <c r="L24" s="127">
        <v>150</v>
      </c>
      <c r="M24" s="151">
        <v>150</v>
      </c>
      <c r="N24" s="151">
        <v>150</v>
      </c>
      <c r="O24" s="151">
        <v>150</v>
      </c>
      <c r="P24" s="151">
        <v>89</v>
      </c>
      <c r="Q24" s="151">
        <v>150</v>
      </c>
      <c r="R24" s="151">
        <v>102</v>
      </c>
      <c r="S24" s="151">
        <v>71</v>
      </c>
      <c r="T24" s="151">
        <v>150</v>
      </c>
      <c r="U24" s="151">
        <v>150</v>
      </c>
      <c r="V24" s="151">
        <v>150</v>
      </c>
      <c r="W24" s="151">
        <v>142</v>
      </c>
      <c r="X24" s="151">
        <v>130</v>
      </c>
      <c r="Y24" s="151">
        <v>127</v>
      </c>
      <c r="Z24" s="151">
        <v>97</v>
      </c>
      <c r="AA24" s="151">
        <v>150</v>
      </c>
      <c r="AB24" s="151">
        <v>133</v>
      </c>
      <c r="AC24" s="151">
        <v>150</v>
      </c>
      <c r="AD24" s="151">
        <v>150</v>
      </c>
      <c r="AE24" s="151">
        <v>150</v>
      </c>
      <c r="AF24" s="151">
        <v>150</v>
      </c>
      <c r="AG24" s="180">
        <v>150</v>
      </c>
      <c r="AH24" s="151">
        <v>100</v>
      </c>
      <c r="AI24" s="151">
        <v>129</v>
      </c>
      <c r="AJ24" s="151">
        <v>150</v>
      </c>
      <c r="AL24" s="119" t="s">
        <v>79</v>
      </c>
      <c r="AM24" s="119" t="s">
        <v>57</v>
      </c>
    </row>
    <row r="25" spans="1:39" s="41" customFormat="1" ht="19.5" customHeight="1">
      <c r="A25" s="185" t="s">
        <v>229</v>
      </c>
      <c r="B25" s="119" t="s">
        <v>57</v>
      </c>
      <c r="C25" s="211">
        <v>20</v>
      </c>
      <c r="D25" s="177">
        <f>SUM(E25-I25)</f>
        <v>37</v>
      </c>
      <c r="E25" s="177">
        <v>40</v>
      </c>
      <c r="F25" s="201">
        <f>G25+H25</f>
        <v>3</v>
      </c>
      <c r="G25" s="201">
        <f>COUNTIF(K25:AJ25,"150")</f>
        <v>3</v>
      </c>
      <c r="H25" s="201">
        <f>COUNTIF(K25:AJ25,"&lt;150")</f>
        <v>0</v>
      </c>
      <c r="I25" s="201">
        <f>G25-H25</f>
        <v>3</v>
      </c>
      <c r="J25" s="146">
        <f>SUM(G25/F25%)</f>
        <v>100</v>
      </c>
      <c r="K25" s="127"/>
      <c r="L25" s="127"/>
      <c r="M25" s="151"/>
      <c r="N25" s="151">
        <v>150</v>
      </c>
      <c r="O25" s="151">
        <v>150</v>
      </c>
      <c r="P25" s="151"/>
      <c r="Q25" s="151">
        <v>150</v>
      </c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80"/>
      <c r="AH25" s="151"/>
      <c r="AI25" s="151"/>
      <c r="AJ25" s="151"/>
      <c r="AL25" s="119" t="s">
        <v>229</v>
      </c>
      <c r="AM25" s="119" t="s">
        <v>57</v>
      </c>
    </row>
    <row r="26" spans="1:39" s="41" customFormat="1" ht="19.5" customHeight="1">
      <c r="A26" s="119" t="s">
        <v>80</v>
      </c>
      <c r="B26" s="119" t="s">
        <v>57</v>
      </c>
      <c r="C26" s="211">
        <v>75</v>
      </c>
      <c r="D26" s="242">
        <f>SUM(E26-I26)</f>
        <v>93</v>
      </c>
      <c r="E26" s="177">
        <v>70</v>
      </c>
      <c r="F26" s="201">
        <f>G26+H26</f>
        <v>25</v>
      </c>
      <c r="G26" s="201">
        <f>COUNTIF(K26:AJ26,"150")</f>
        <v>1</v>
      </c>
      <c r="H26" s="201">
        <f>COUNTIF(K26:AJ26,"&lt;150")</f>
        <v>24</v>
      </c>
      <c r="I26" s="201">
        <f>G26-H26</f>
        <v>-23</v>
      </c>
      <c r="J26" s="146">
        <f>SUM(G26/F26%)</f>
        <v>4</v>
      </c>
      <c r="K26" s="127">
        <v>126</v>
      </c>
      <c r="L26" s="127">
        <v>150</v>
      </c>
      <c r="M26" s="127">
        <v>125</v>
      </c>
      <c r="N26" s="127">
        <v>120</v>
      </c>
      <c r="O26" s="127">
        <v>136</v>
      </c>
      <c r="P26" s="127">
        <v>105</v>
      </c>
      <c r="Q26" s="127"/>
      <c r="R26" s="127">
        <v>104</v>
      </c>
      <c r="S26" s="127">
        <v>129</v>
      </c>
      <c r="T26" s="127">
        <v>139</v>
      </c>
      <c r="U26" s="127">
        <v>136</v>
      </c>
      <c r="V26" s="127">
        <v>107</v>
      </c>
      <c r="W26" s="127">
        <v>87</v>
      </c>
      <c r="X26" s="127">
        <v>100</v>
      </c>
      <c r="Y26" s="127">
        <v>139</v>
      </c>
      <c r="Z26" s="127">
        <v>107</v>
      </c>
      <c r="AA26" s="151">
        <v>83</v>
      </c>
      <c r="AB26" s="127">
        <v>95</v>
      </c>
      <c r="AC26" s="127">
        <v>111</v>
      </c>
      <c r="AD26" s="127">
        <v>99</v>
      </c>
      <c r="AE26" s="127">
        <v>131</v>
      </c>
      <c r="AF26" s="127">
        <v>111</v>
      </c>
      <c r="AG26" s="180">
        <v>117</v>
      </c>
      <c r="AH26" s="151">
        <v>114</v>
      </c>
      <c r="AI26" s="127">
        <v>109</v>
      </c>
      <c r="AJ26" s="127">
        <v>104</v>
      </c>
      <c r="AL26" s="119" t="s">
        <v>80</v>
      </c>
      <c r="AM26" s="119" t="s">
        <v>57</v>
      </c>
    </row>
    <row r="27" spans="1:39" s="41" customFormat="1" ht="19.5" customHeight="1">
      <c r="A27" s="119" t="s">
        <v>81</v>
      </c>
      <c r="B27" s="119" t="s">
        <v>2</v>
      </c>
      <c r="C27" s="211">
        <v>10</v>
      </c>
      <c r="D27" s="177">
        <f>SUM(E27-I27)</f>
        <v>12</v>
      </c>
      <c r="E27" s="177">
        <v>15</v>
      </c>
      <c r="F27" s="201">
        <f>G27+H27</f>
        <v>25</v>
      </c>
      <c r="G27" s="201">
        <f>COUNTIF(K27:AJ27,"150")</f>
        <v>14</v>
      </c>
      <c r="H27" s="201">
        <f>COUNTIF(K27:AJ27,"&lt;150")</f>
        <v>11</v>
      </c>
      <c r="I27" s="201">
        <f>G27-H27</f>
        <v>3</v>
      </c>
      <c r="J27" s="146">
        <f>SUM(G27/F27%)</f>
        <v>56</v>
      </c>
      <c r="K27" s="127">
        <v>150</v>
      </c>
      <c r="L27" s="127">
        <v>150</v>
      </c>
      <c r="M27" s="151">
        <v>150</v>
      </c>
      <c r="N27" s="151">
        <v>126</v>
      </c>
      <c r="O27" s="151"/>
      <c r="P27" s="151">
        <v>150</v>
      </c>
      <c r="Q27" s="151">
        <v>114</v>
      </c>
      <c r="R27" s="151">
        <v>122</v>
      </c>
      <c r="S27" s="151">
        <v>99</v>
      </c>
      <c r="T27" s="151">
        <v>131</v>
      </c>
      <c r="U27" s="151">
        <v>150</v>
      </c>
      <c r="V27" s="151">
        <v>125</v>
      </c>
      <c r="W27" s="151">
        <v>150</v>
      </c>
      <c r="X27" s="151">
        <v>114</v>
      </c>
      <c r="Y27" s="151">
        <v>131</v>
      </c>
      <c r="Z27" s="151">
        <v>150</v>
      </c>
      <c r="AA27" s="151">
        <v>138</v>
      </c>
      <c r="AB27" s="151">
        <v>78</v>
      </c>
      <c r="AC27" s="151">
        <v>150</v>
      </c>
      <c r="AD27" s="151">
        <v>150</v>
      </c>
      <c r="AE27" s="151">
        <v>150</v>
      </c>
      <c r="AF27" s="151">
        <v>150</v>
      </c>
      <c r="AG27" s="151">
        <v>150</v>
      </c>
      <c r="AH27" s="151">
        <v>123</v>
      </c>
      <c r="AI27" s="151">
        <v>150</v>
      </c>
      <c r="AJ27" s="151">
        <v>150</v>
      </c>
      <c r="AL27" s="119" t="s">
        <v>81</v>
      </c>
      <c r="AM27" s="119" t="s">
        <v>2</v>
      </c>
    </row>
    <row r="28" spans="1:39" s="41" customFormat="1" ht="19.5" customHeight="1">
      <c r="A28" s="119" t="s">
        <v>82</v>
      </c>
      <c r="B28" s="119" t="s">
        <v>2</v>
      </c>
      <c r="C28" s="211">
        <v>5</v>
      </c>
      <c r="D28" s="177">
        <f>SUM(E28-I28)</f>
        <v>4</v>
      </c>
      <c r="E28" s="177">
        <v>5</v>
      </c>
      <c r="F28" s="201">
        <f>G28+H28</f>
        <v>1</v>
      </c>
      <c r="G28" s="201">
        <f>COUNTIF(K28:AJ28,"150")</f>
        <v>1</v>
      </c>
      <c r="H28" s="201">
        <f>COUNTIF(K28:AJ28,"&lt;150")</f>
        <v>0</v>
      </c>
      <c r="I28" s="201">
        <f>G28-H28</f>
        <v>1</v>
      </c>
      <c r="J28" s="146">
        <f>SUM(G28/F28%)</f>
        <v>100</v>
      </c>
      <c r="K28" s="127"/>
      <c r="L28" s="127"/>
      <c r="M28" s="151"/>
      <c r="N28" s="151"/>
      <c r="O28" s="151">
        <v>150</v>
      </c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L28" s="119" t="s">
        <v>82</v>
      </c>
      <c r="AM28" s="119" t="s">
        <v>2</v>
      </c>
    </row>
    <row r="29" spans="1:39" s="41" customFormat="1" ht="19.5" customHeight="1">
      <c r="A29" s="119" t="s">
        <v>83</v>
      </c>
      <c r="B29" s="119" t="s">
        <v>2</v>
      </c>
      <c r="C29" s="211">
        <v>-40</v>
      </c>
      <c r="D29" s="177">
        <f>SUM(E29-I29)</f>
        <v>-40</v>
      </c>
      <c r="E29" s="177">
        <v>-30</v>
      </c>
      <c r="F29" s="201">
        <f>G29+H29</f>
        <v>26</v>
      </c>
      <c r="G29" s="201">
        <f>COUNTIF(K29:AJ29,"150")</f>
        <v>18</v>
      </c>
      <c r="H29" s="201">
        <f>COUNTIF(K29:AJ29,"&lt;150")</f>
        <v>8</v>
      </c>
      <c r="I29" s="201">
        <f>G29-H29</f>
        <v>10</v>
      </c>
      <c r="J29" s="146">
        <f>SUM(G29/F29%)</f>
        <v>69.23076923076923</v>
      </c>
      <c r="K29" s="127">
        <v>122</v>
      </c>
      <c r="L29" s="127">
        <v>150</v>
      </c>
      <c r="M29" s="151">
        <v>150</v>
      </c>
      <c r="N29" s="151">
        <v>150</v>
      </c>
      <c r="O29" s="151">
        <v>150</v>
      </c>
      <c r="P29" s="151">
        <v>150</v>
      </c>
      <c r="Q29" s="151">
        <v>79</v>
      </c>
      <c r="R29" s="151">
        <v>150</v>
      </c>
      <c r="S29" s="151">
        <v>150</v>
      </c>
      <c r="T29" s="151">
        <v>150</v>
      </c>
      <c r="U29" s="151">
        <v>98</v>
      </c>
      <c r="V29" s="151">
        <v>150</v>
      </c>
      <c r="W29" s="151">
        <v>150</v>
      </c>
      <c r="X29" s="151">
        <v>50</v>
      </c>
      <c r="Y29" s="151">
        <v>150</v>
      </c>
      <c r="Z29" s="151">
        <v>150</v>
      </c>
      <c r="AA29" s="151">
        <v>137</v>
      </c>
      <c r="AB29" s="151">
        <v>150</v>
      </c>
      <c r="AC29" s="151">
        <v>150</v>
      </c>
      <c r="AD29" s="151">
        <v>150</v>
      </c>
      <c r="AE29" s="151">
        <v>150</v>
      </c>
      <c r="AF29" s="151">
        <v>43</v>
      </c>
      <c r="AG29" s="151">
        <v>96</v>
      </c>
      <c r="AH29" s="151">
        <v>127</v>
      </c>
      <c r="AI29" s="151">
        <v>150</v>
      </c>
      <c r="AJ29" s="151">
        <v>150</v>
      </c>
      <c r="AL29" s="119" t="s">
        <v>83</v>
      </c>
      <c r="AM29" s="119" t="s">
        <v>2</v>
      </c>
    </row>
    <row r="30" spans="1:39" s="41" customFormat="1" ht="19.5" customHeight="1">
      <c r="A30" s="119" t="s">
        <v>84</v>
      </c>
      <c r="B30" s="119" t="s">
        <v>2</v>
      </c>
      <c r="C30" s="211">
        <v>-30</v>
      </c>
      <c r="D30" s="177">
        <f>SUM(E30-I30)</f>
        <v>-31</v>
      </c>
      <c r="E30" s="177">
        <v>-25</v>
      </c>
      <c r="F30" s="201">
        <f>G30+H30</f>
        <v>26</v>
      </c>
      <c r="G30" s="201">
        <f>COUNTIF(K30:AJ30,"150")</f>
        <v>16</v>
      </c>
      <c r="H30" s="201">
        <f>COUNTIF(K30:AJ30,"&lt;150")</f>
        <v>10</v>
      </c>
      <c r="I30" s="201">
        <f>G30-H30</f>
        <v>6</v>
      </c>
      <c r="J30" s="146">
        <f>SUM(G30/F30%)</f>
        <v>61.53846153846153</v>
      </c>
      <c r="K30" s="127">
        <v>150</v>
      </c>
      <c r="L30" s="127">
        <v>150</v>
      </c>
      <c r="M30" s="151">
        <v>135</v>
      </c>
      <c r="N30" s="151">
        <v>140</v>
      </c>
      <c r="O30" s="151">
        <v>150</v>
      </c>
      <c r="P30" s="151">
        <v>150</v>
      </c>
      <c r="Q30" s="151">
        <v>150</v>
      </c>
      <c r="R30" s="151">
        <v>150</v>
      </c>
      <c r="S30" s="151">
        <v>76</v>
      </c>
      <c r="T30" s="151">
        <v>125</v>
      </c>
      <c r="U30" s="151">
        <v>140</v>
      </c>
      <c r="V30" s="151">
        <v>126</v>
      </c>
      <c r="W30" s="151">
        <v>150</v>
      </c>
      <c r="X30" s="151">
        <v>150</v>
      </c>
      <c r="Y30" s="151">
        <v>150</v>
      </c>
      <c r="Z30" s="151">
        <v>150</v>
      </c>
      <c r="AA30" s="151">
        <v>85</v>
      </c>
      <c r="AB30" s="151">
        <v>150</v>
      </c>
      <c r="AC30" s="151">
        <v>57</v>
      </c>
      <c r="AD30" s="151">
        <v>150</v>
      </c>
      <c r="AE30" s="151">
        <v>150</v>
      </c>
      <c r="AF30" s="151">
        <v>150</v>
      </c>
      <c r="AG30" s="151">
        <v>150</v>
      </c>
      <c r="AH30" s="151">
        <v>90</v>
      </c>
      <c r="AI30" s="151">
        <v>150</v>
      </c>
      <c r="AJ30" s="151">
        <v>73</v>
      </c>
      <c r="AL30" s="119" t="s">
        <v>84</v>
      </c>
      <c r="AM30" s="119" t="s">
        <v>2</v>
      </c>
    </row>
    <row r="31" spans="1:39" s="41" customFormat="1" ht="19.5" customHeight="1">
      <c r="A31" s="119" t="s">
        <v>85</v>
      </c>
      <c r="B31" s="119" t="s">
        <v>2</v>
      </c>
      <c r="C31" s="211">
        <v>0</v>
      </c>
      <c r="D31" s="177">
        <f>SUM(E31-I31)</f>
        <v>-6</v>
      </c>
      <c r="E31" s="177">
        <v>-10</v>
      </c>
      <c r="F31" s="201">
        <f>G31+H31</f>
        <v>26</v>
      </c>
      <c r="G31" s="201">
        <f>COUNTIF(K31:AJ31,"150")</f>
        <v>11</v>
      </c>
      <c r="H31" s="201">
        <f>COUNTIF(K31:AJ31,"&lt;150")</f>
        <v>15</v>
      </c>
      <c r="I31" s="201">
        <f>G31-H31</f>
        <v>-4</v>
      </c>
      <c r="J31" s="146">
        <f>SUM(G31/F31%)</f>
        <v>42.30769230769231</v>
      </c>
      <c r="K31" s="127">
        <v>122</v>
      </c>
      <c r="L31" s="127">
        <v>133</v>
      </c>
      <c r="M31" s="151">
        <v>150</v>
      </c>
      <c r="N31" s="151">
        <v>150</v>
      </c>
      <c r="O31" s="151">
        <v>81</v>
      </c>
      <c r="P31" s="151">
        <v>90</v>
      </c>
      <c r="Q31" s="151">
        <v>150</v>
      </c>
      <c r="R31" s="151">
        <v>150</v>
      </c>
      <c r="S31" s="151">
        <v>125</v>
      </c>
      <c r="T31" s="151">
        <v>123</v>
      </c>
      <c r="U31" s="151">
        <v>150</v>
      </c>
      <c r="V31" s="151">
        <v>74</v>
      </c>
      <c r="W31" s="151">
        <v>150</v>
      </c>
      <c r="X31" s="151">
        <v>150</v>
      </c>
      <c r="Y31" s="151">
        <v>117</v>
      </c>
      <c r="Z31" s="151">
        <v>150</v>
      </c>
      <c r="AA31" s="151">
        <v>150</v>
      </c>
      <c r="AB31" s="151">
        <v>150</v>
      </c>
      <c r="AC31" s="151">
        <v>124</v>
      </c>
      <c r="AD31" s="151">
        <v>104</v>
      </c>
      <c r="AE31" s="151">
        <v>119</v>
      </c>
      <c r="AF31" s="151">
        <v>125</v>
      </c>
      <c r="AG31" s="151">
        <v>136</v>
      </c>
      <c r="AH31" s="151">
        <v>125</v>
      </c>
      <c r="AI31" s="151">
        <v>150</v>
      </c>
      <c r="AJ31" s="151">
        <v>105</v>
      </c>
      <c r="AL31" s="119" t="s">
        <v>85</v>
      </c>
      <c r="AM31" s="119" t="s">
        <v>2</v>
      </c>
    </row>
    <row r="32" spans="1:39" s="41" customFormat="1" ht="19.5" customHeight="1">
      <c r="A32" s="119" t="s">
        <v>88</v>
      </c>
      <c r="B32" s="119" t="s">
        <v>44</v>
      </c>
      <c r="C32" s="211">
        <v>20</v>
      </c>
      <c r="D32" s="177">
        <f>SUM(E32-I32)</f>
        <v>19</v>
      </c>
      <c r="E32" s="177">
        <v>20</v>
      </c>
      <c r="F32" s="201">
        <f>G32+H32</f>
        <v>23</v>
      </c>
      <c r="G32" s="201">
        <f>COUNTIF(K32:AJ32,"150")</f>
        <v>12</v>
      </c>
      <c r="H32" s="201">
        <f>COUNTIF(K32:AJ32,"&lt;150")</f>
        <v>11</v>
      </c>
      <c r="I32" s="201">
        <f>G32-H32</f>
        <v>1</v>
      </c>
      <c r="J32" s="146">
        <f>SUM(G32/F32%)</f>
        <v>52.17391304347826</v>
      </c>
      <c r="K32" s="127">
        <v>150</v>
      </c>
      <c r="L32" s="127">
        <v>126</v>
      </c>
      <c r="M32" s="151"/>
      <c r="N32" s="151">
        <v>150</v>
      </c>
      <c r="O32" s="151">
        <v>150</v>
      </c>
      <c r="P32" s="151">
        <v>108</v>
      </c>
      <c r="Q32" s="151">
        <v>97</v>
      </c>
      <c r="R32" s="151">
        <v>101</v>
      </c>
      <c r="S32" s="151">
        <v>150</v>
      </c>
      <c r="T32" s="151">
        <v>150</v>
      </c>
      <c r="U32" s="151">
        <v>99</v>
      </c>
      <c r="V32" s="151">
        <v>121</v>
      </c>
      <c r="W32" s="151">
        <v>150</v>
      </c>
      <c r="X32" s="151"/>
      <c r="Y32" s="151">
        <v>150</v>
      </c>
      <c r="Z32" s="151">
        <v>134</v>
      </c>
      <c r="AA32" s="151">
        <v>108</v>
      </c>
      <c r="AB32" s="151"/>
      <c r="AC32" s="151">
        <v>106</v>
      </c>
      <c r="AD32" s="151">
        <v>150</v>
      </c>
      <c r="AE32" s="151">
        <v>150</v>
      </c>
      <c r="AF32" s="151">
        <v>119</v>
      </c>
      <c r="AG32" s="151">
        <v>150</v>
      </c>
      <c r="AH32" s="151">
        <v>143</v>
      </c>
      <c r="AI32" s="151">
        <v>150</v>
      </c>
      <c r="AJ32" s="151">
        <v>150</v>
      </c>
      <c r="AL32" s="119" t="s">
        <v>88</v>
      </c>
      <c r="AM32" s="119" t="s">
        <v>44</v>
      </c>
    </row>
    <row r="33" spans="1:39" s="41" customFormat="1" ht="19.5" customHeight="1">
      <c r="A33" s="119" t="s">
        <v>89</v>
      </c>
      <c r="B33" s="119" t="s">
        <v>44</v>
      </c>
      <c r="C33" s="211">
        <v>15</v>
      </c>
      <c r="D33" s="177">
        <f>SUM(E33-I33)</f>
        <v>19</v>
      </c>
      <c r="E33" s="177">
        <v>25</v>
      </c>
      <c r="F33" s="201">
        <f>G33+H33</f>
        <v>24</v>
      </c>
      <c r="G33" s="201">
        <f>COUNTIF(K33:AJ33,"150")</f>
        <v>15</v>
      </c>
      <c r="H33" s="201">
        <f>COUNTIF(K33:AJ33,"&lt;150")</f>
        <v>9</v>
      </c>
      <c r="I33" s="201">
        <f>G33-H33</f>
        <v>6</v>
      </c>
      <c r="J33" s="146">
        <f>SUM(G33/F33%)</f>
        <v>62.5</v>
      </c>
      <c r="K33" s="127">
        <v>149</v>
      </c>
      <c r="L33" s="127">
        <v>150</v>
      </c>
      <c r="M33" s="151">
        <v>150</v>
      </c>
      <c r="N33" s="151"/>
      <c r="O33" s="151">
        <v>150</v>
      </c>
      <c r="P33" s="151">
        <v>150</v>
      </c>
      <c r="Q33" s="151">
        <v>97</v>
      </c>
      <c r="R33" s="151">
        <v>150</v>
      </c>
      <c r="S33" s="151">
        <v>150</v>
      </c>
      <c r="T33" s="151">
        <v>150</v>
      </c>
      <c r="U33" s="151">
        <v>150</v>
      </c>
      <c r="V33" s="151">
        <v>150</v>
      </c>
      <c r="W33" s="151">
        <v>150</v>
      </c>
      <c r="X33" s="151">
        <v>123</v>
      </c>
      <c r="Y33" s="151">
        <v>137</v>
      </c>
      <c r="Z33" s="151">
        <v>139</v>
      </c>
      <c r="AA33" s="151"/>
      <c r="AB33" s="151">
        <v>116</v>
      </c>
      <c r="AC33" s="151">
        <v>150</v>
      </c>
      <c r="AD33" s="151">
        <v>150</v>
      </c>
      <c r="AE33" s="151">
        <v>150</v>
      </c>
      <c r="AF33" s="151">
        <v>150</v>
      </c>
      <c r="AG33" s="151">
        <v>145</v>
      </c>
      <c r="AH33" s="151">
        <v>135</v>
      </c>
      <c r="AI33" s="151">
        <v>109</v>
      </c>
      <c r="AJ33" s="151">
        <v>150</v>
      </c>
      <c r="AL33" s="119" t="s">
        <v>89</v>
      </c>
      <c r="AM33" s="119" t="s">
        <v>44</v>
      </c>
    </row>
    <row r="34" spans="1:39" s="41" customFormat="1" ht="19.5" customHeight="1">
      <c r="A34" s="185" t="s">
        <v>237</v>
      </c>
      <c r="B34" s="119" t="s">
        <v>44</v>
      </c>
      <c r="C34" s="211">
        <v>40</v>
      </c>
      <c r="D34" s="177">
        <f>SUM(E34-I34)</f>
        <v>38</v>
      </c>
      <c r="E34" s="177">
        <v>40</v>
      </c>
      <c r="F34" s="201">
        <f>G34+H34</f>
        <v>2</v>
      </c>
      <c r="G34" s="201">
        <f>COUNTIF(K34:AJ34,"150")</f>
        <v>2</v>
      </c>
      <c r="H34" s="201">
        <f>COUNTIF(K34:AJ34,"&lt;150")</f>
        <v>0</v>
      </c>
      <c r="I34" s="201">
        <f>G34-H34</f>
        <v>2</v>
      </c>
      <c r="J34" s="146">
        <f>SUM(G34/F34%)</f>
        <v>100</v>
      </c>
      <c r="K34" s="127"/>
      <c r="L34" s="127"/>
      <c r="M34" s="151"/>
      <c r="N34" s="151"/>
      <c r="O34" s="151"/>
      <c r="P34" s="151"/>
      <c r="Q34" s="151"/>
      <c r="R34" s="151"/>
      <c r="S34" s="151"/>
      <c r="T34" s="151"/>
      <c r="U34" s="151"/>
      <c r="V34" s="151">
        <v>150</v>
      </c>
      <c r="W34" s="151"/>
      <c r="X34" s="151">
        <v>150</v>
      </c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L34" s="119" t="s">
        <v>237</v>
      </c>
      <c r="AM34" s="119" t="s">
        <v>44</v>
      </c>
    </row>
    <row r="35" spans="1:39" s="41" customFormat="1" ht="19.5" customHeight="1">
      <c r="A35" s="119" t="s">
        <v>90</v>
      </c>
      <c r="B35" s="119" t="s">
        <v>44</v>
      </c>
      <c r="C35" s="211">
        <v>-20</v>
      </c>
      <c r="D35" s="177">
        <f>SUM(E35-I35)</f>
        <v>-21</v>
      </c>
      <c r="E35" s="177">
        <v>-15</v>
      </c>
      <c r="F35" s="201">
        <f>G35+H35</f>
        <v>24</v>
      </c>
      <c r="G35" s="201">
        <f>COUNTIF(K35:AJ35,"150")</f>
        <v>15</v>
      </c>
      <c r="H35" s="201">
        <f>COUNTIF(K35:AJ35,"&lt;150")</f>
        <v>9</v>
      </c>
      <c r="I35" s="201">
        <f>G35-H35</f>
        <v>6</v>
      </c>
      <c r="J35" s="146">
        <f>SUM(G35/F35%)</f>
        <v>62.5</v>
      </c>
      <c r="K35" s="127">
        <v>145</v>
      </c>
      <c r="L35" s="127">
        <v>82</v>
      </c>
      <c r="M35" s="151">
        <v>150</v>
      </c>
      <c r="N35" s="151">
        <v>131</v>
      </c>
      <c r="O35" s="151">
        <v>150</v>
      </c>
      <c r="P35" s="151">
        <v>150</v>
      </c>
      <c r="Q35" s="151">
        <v>150</v>
      </c>
      <c r="R35" s="151">
        <v>150</v>
      </c>
      <c r="S35" s="151">
        <v>150</v>
      </c>
      <c r="T35" s="151">
        <v>150</v>
      </c>
      <c r="U35" s="151">
        <v>89</v>
      </c>
      <c r="V35" s="151"/>
      <c r="W35" s="151">
        <v>150</v>
      </c>
      <c r="X35" s="151">
        <v>131</v>
      </c>
      <c r="Y35" s="151">
        <v>128</v>
      </c>
      <c r="Z35" s="151">
        <v>150</v>
      </c>
      <c r="AA35" s="151">
        <v>150</v>
      </c>
      <c r="AB35" s="151">
        <v>100</v>
      </c>
      <c r="AC35" s="151">
        <v>136</v>
      </c>
      <c r="AD35" s="151"/>
      <c r="AE35" s="151">
        <v>150</v>
      </c>
      <c r="AF35" s="151">
        <v>150</v>
      </c>
      <c r="AG35" s="151">
        <v>138</v>
      </c>
      <c r="AH35" s="151">
        <v>150</v>
      </c>
      <c r="AI35" s="151">
        <v>150</v>
      </c>
      <c r="AJ35" s="151">
        <v>150</v>
      </c>
      <c r="AL35" s="119" t="s">
        <v>90</v>
      </c>
      <c r="AM35" s="119" t="s">
        <v>44</v>
      </c>
    </row>
    <row r="36" spans="1:39" s="41" customFormat="1" ht="19.5" customHeight="1">
      <c r="A36" s="119" t="s">
        <v>164</v>
      </c>
      <c r="B36" s="119" t="s">
        <v>44</v>
      </c>
      <c r="C36" s="211">
        <v>45</v>
      </c>
      <c r="D36" s="177">
        <f>SUM(E36-I36)</f>
        <v>42</v>
      </c>
      <c r="E36" s="177">
        <v>40</v>
      </c>
      <c r="F36" s="201">
        <f>G36+H36</f>
        <v>2</v>
      </c>
      <c r="G36" s="201">
        <f>COUNTIF(K36:AJ36,"150")</f>
        <v>0</v>
      </c>
      <c r="H36" s="201">
        <f>COUNTIF(K36:AJ36,"&lt;150")</f>
        <v>2</v>
      </c>
      <c r="I36" s="201">
        <f>G36-H36</f>
        <v>-2</v>
      </c>
      <c r="J36" s="146">
        <f>SUM(G36/F36%)</f>
        <v>0</v>
      </c>
      <c r="K36" s="127"/>
      <c r="L36" s="127"/>
      <c r="M36" s="151">
        <v>129</v>
      </c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80"/>
      <c r="Y36" s="151"/>
      <c r="Z36" s="151"/>
      <c r="AA36" s="151"/>
      <c r="AB36" s="151">
        <v>143</v>
      </c>
      <c r="AC36" s="151"/>
      <c r="AD36" s="151"/>
      <c r="AE36" s="151"/>
      <c r="AF36" s="151"/>
      <c r="AG36" s="151"/>
      <c r="AH36" s="151"/>
      <c r="AI36" s="151"/>
      <c r="AJ36" s="151"/>
      <c r="AL36" s="119" t="s">
        <v>164</v>
      </c>
      <c r="AM36" s="119" t="s">
        <v>45</v>
      </c>
    </row>
    <row r="37" spans="1:39" s="41" customFormat="1" ht="19.5" customHeight="1">
      <c r="A37" s="119" t="s">
        <v>92</v>
      </c>
      <c r="B37" s="119" t="s">
        <v>44</v>
      </c>
      <c r="C37" s="211">
        <v>-5</v>
      </c>
      <c r="D37" s="177">
        <f>SUM(E37-I37)</f>
        <v>1</v>
      </c>
      <c r="E37" s="177">
        <v>0</v>
      </c>
      <c r="F37" s="201">
        <f>G37+H37</f>
        <v>1</v>
      </c>
      <c r="G37" s="201">
        <f>COUNTIF(K37:AJ37,"150")</f>
        <v>0</v>
      </c>
      <c r="H37" s="201">
        <f>COUNTIF(K37:AJ37,"&lt;150")</f>
        <v>1</v>
      </c>
      <c r="I37" s="201">
        <f>G37-H37</f>
        <v>-1</v>
      </c>
      <c r="J37" s="146">
        <f>SUM(G37/F37%)</f>
        <v>0</v>
      </c>
      <c r="K37" s="127"/>
      <c r="L37" s="127"/>
      <c r="M37" s="151"/>
      <c r="N37" s="151"/>
      <c r="O37" s="151"/>
      <c r="P37" s="151"/>
      <c r="Q37" s="151"/>
      <c r="R37" s="151"/>
      <c r="S37" s="151"/>
      <c r="T37" s="151"/>
      <c r="U37" s="151"/>
      <c r="V37" s="151">
        <v>146</v>
      </c>
      <c r="W37" s="151"/>
      <c r="X37" s="2"/>
      <c r="Y37" s="151"/>
      <c r="Z37" s="151"/>
      <c r="AA37" s="151"/>
      <c r="AB37" s="180"/>
      <c r="AC37" s="2"/>
      <c r="AD37" s="151"/>
      <c r="AE37" s="151"/>
      <c r="AF37" s="151"/>
      <c r="AG37" s="151"/>
      <c r="AH37" s="151"/>
      <c r="AI37" s="151"/>
      <c r="AJ37" s="151"/>
      <c r="AL37" s="119" t="s">
        <v>91</v>
      </c>
      <c r="AM37" s="119" t="s">
        <v>44</v>
      </c>
    </row>
    <row r="38" spans="1:39" s="41" customFormat="1" ht="19.5" customHeight="1">
      <c r="A38" s="119" t="s">
        <v>93</v>
      </c>
      <c r="B38" s="119" t="s">
        <v>44</v>
      </c>
      <c r="C38" s="211">
        <v>45</v>
      </c>
      <c r="D38" s="177">
        <f>SUM(E38-I38)</f>
        <v>42</v>
      </c>
      <c r="E38" s="177">
        <v>35</v>
      </c>
      <c r="F38" s="201">
        <f>G38+H38</f>
        <v>23</v>
      </c>
      <c r="G38" s="201">
        <f>COUNTIF(K38:AJ38,"150")</f>
        <v>8</v>
      </c>
      <c r="H38" s="201">
        <f>COUNTIF(K38:AJ38,"&lt;150")</f>
        <v>15</v>
      </c>
      <c r="I38" s="201">
        <f>G38-H38</f>
        <v>-7</v>
      </c>
      <c r="J38" s="146">
        <f>SUM(G38/F38%)</f>
        <v>34.78260869565217</v>
      </c>
      <c r="K38" s="127">
        <v>133</v>
      </c>
      <c r="L38" s="127">
        <v>150</v>
      </c>
      <c r="M38" s="151">
        <v>150</v>
      </c>
      <c r="N38" s="151">
        <v>131</v>
      </c>
      <c r="O38" s="151">
        <v>138</v>
      </c>
      <c r="P38" s="151">
        <v>150</v>
      </c>
      <c r="Q38" s="151">
        <v>96</v>
      </c>
      <c r="R38" s="151">
        <v>102</v>
      </c>
      <c r="S38" s="151">
        <v>136</v>
      </c>
      <c r="T38" s="151">
        <v>128</v>
      </c>
      <c r="U38" s="151">
        <v>137</v>
      </c>
      <c r="V38" s="151"/>
      <c r="W38" s="151">
        <v>128</v>
      </c>
      <c r="X38" s="151">
        <v>150</v>
      </c>
      <c r="Y38" s="151">
        <v>150</v>
      </c>
      <c r="Z38" s="151">
        <v>121</v>
      </c>
      <c r="AA38" s="151"/>
      <c r="AB38" s="180">
        <v>127</v>
      </c>
      <c r="AC38" s="180">
        <v>150</v>
      </c>
      <c r="AD38" s="151">
        <v>108</v>
      </c>
      <c r="AE38" s="151">
        <v>100</v>
      </c>
      <c r="AF38" s="151">
        <v>123</v>
      </c>
      <c r="AG38" s="151">
        <v>150</v>
      </c>
      <c r="AH38" s="151">
        <v>109</v>
      </c>
      <c r="AI38" s="151"/>
      <c r="AJ38" s="151">
        <v>150</v>
      </c>
      <c r="AL38" s="119" t="s">
        <v>93</v>
      </c>
      <c r="AM38" s="119" t="s">
        <v>44</v>
      </c>
    </row>
    <row r="39" spans="1:39" s="41" customFormat="1" ht="19.5" customHeight="1">
      <c r="A39" s="119" t="s">
        <v>169</v>
      </c>
      <c r="B39" s="119" t="s">
        <v>253</v>
      </c>
      <c r="C39" s="211">
        <v>50</v>
      </c>
      <c r="D39" s="177">
        <f>SUM(E39-I39)</f>
        <v>45</v>
      </c>
      <c r="E39" s="177">
        <v>40</v>
      </c>
      <c r="F39" s="201">
        <f>G39+H39</f>
        <v>9</v>
      </c>
      <c r="G39" s="201">
        <f>COUNTIF(K39:AJ39,"150")</f>
        <v>2</v>
      </c>
      <c r="H39" s="201">
        <f>COUNTIF(K39:AJ39,"&lt;150")</f>
        <v>7</v>
      </c>
      <c r="I39" s="201">
        <f>G39-H39</f>
        <v>-5</v>
      </c>
      <c r="J39" s="146">
        <f>SUM(G39/F39%)</f>
        <v>22.22222222222222</v>
      </c>
      <c r="K39" s="127"/>
      <c r="L39" s="127"/>
      <c r="M39" s="151"/>
      <c r="N39" s="151">
        <v>150</v>
      </c>
      <c r="O39" s="151"/>
      <c r="P39" s="151">
        <v>132</v>
      </c>
      <c r="Q39" s="151"/>
      <c r="R39" s="151"/>
      <c r="S39" s="151"/>
      <c r="T39" s="151">
        <v>145</v>
      </c>
      <c r="U39" s="151"/>
      <c r="V39" s="151"/>
      <c r="W39" s="151"/>
      <c r="X39" s="180">
        <v>120</v>
      </c>
      <c r="Y39" s="151">
        <v>110</v>
      </c>
      <c r="Z39" s="151"/>
      <c r="AA39" s="151">
        <v>132</v>
      </c>
      <c r="AB39" s="151"/>
      <c r="AC39" s="151"/>
      <c r="AD39" s="151"/>
      <c r="AE39" s="151"/>
      <c r="AF39" s="151"/>
      <c r="AG39" s="151">
        <v>142</v>
      </c>
      <c r="AH39" s="151"/>
      <c r="AI39" s="151">
        <v>150</v>
      </c>
      <c r="AJ39" s="151">
        <v>111</v>
      </c>
      <c r="AL39" s="119" t="s">
        <v>169</v>
      </c>
      <c r="AM39" s="119" t="s">
        <v>45</v>
      </c>
    </row>
    <row r="40" spans="1:39" s="41" customFormat="1" ht="19.5" customHeight="1">
      <c r="A40" s="119" t="s">
        <v>86</v>
      </c>
      <c r="B40" s="119" t="s">
        <v>45</v>
      </c>
      <c r="C40" s="211">
        <v>45</v>
      </c>
      <c r="D40" s="177">
        <f>SUM(E40-I40)</f>
        <v>46</v>
      </c>
      <c r="E40" s="177">
        <v>40</v>
      </c>
      <c r="F40" s="201">
        <f>G40+H40</f>
        <v>20</v>
      </c>
      <c r="G40" s="201">
        <f>COUNTIF(K40:AJ40,"150")</f>
        <v>7</v>
      </c>
      <c r="H40" s="201">
        <f>COUNTIF(K40:AJ40,"&lt;150")</f>
        <v>13</v>
      </c>
      <c r="I40" s="201">
        <f>G40-H40</f>
        <v>-6</v>
      </c>
      <c r="J40" s="146">
        <f>SUM(G40/F40%)</f>
        <v>35</v>
      </c>
      <c r="K40" s="214">
        <v>150</v>
      </c>
      <c r="L40" s="127">
        <v>126</v>
      </c>
      <c r="M40" s="151">
        <v>150</v>
      </c>
      <c r="N40" s="151">
        <v>138</v>
      </c>
      <c r="O40" s="151">
        <v>119</v>
      </c>
      <c r="P40" s="151"/>
      <c r="Q40" s="151"/>
      <c r="R40" s="151">
        <v>135</v>
      </c>
      <c r="S40" s="151">
        <v>116</v>
      </c>
      <c r="T40" s="151"/>
      <c r="U40" s="151">
        <v>150</v>
      </c>
      <c r="V40" s="151">
        <v>85</v>
      </c>
      <c r="W40" s="151">
        <v>145</v>
      </c>
      <c r="X40" s="180"/>
      <c r="Y40" s="151">
        <v>150</v>
      </c>
      <c r="Z40" s="151">
        <v>113</v>
      </c>
      <c r="AA40" s="151"/>
      <c r="AB40" s="151">
        <v>112</v>
      </c>
      <c r="AC40" s="151">
        <v>150</v>
      </c>
      <c r="AD40" s="151"/>
      <c r="AE40" s="151">
        <v>150</v>
      </c>
      <c r="AF40" s="151">
        <v>144</v>
      </c>
      <c r="AG40" s="151">
        <v>150</v>
      </c>
      <c r="AH40" s="151">
        <v>131</v>
      </c>
      <c r="AI40" s="151">
        <v>110</v>
      </c>
      <c r="AJ40" s="151">
        <v>118</v>
      </c>
      <c r="AL40" s="119" t="s">
        <v>86</v>
      </c>
      <c r="AM40" s="119" t="s">
        <v>45</v>
      </c>
    </row>
    <row r="41" spans="1:39" s="41" customFormat="1" ht="19.5" customHeight="1">
      <c r="A41" s="119" t="s">
        <v>87</v>
      </c>
      <c r="B41" s="119" t="s">
        <v>45</v>
      </c>
      <c r="C41" s="211">
        <v>60</v>
      </c>
      <c r="D41" s="177">
        <f>SUM(E41-I41)</f>
        <v>61</v>
      </c>
      <c r="E41" s="177">
        <v>60</v>
      </c>
      <c r="F41" s="201">
        <f>G41+H41</f>
        <v>3</v>
      </c>
      <c r="G41" s="201">
        <f>COUNTIF(K41:AJ41,"150")</f>
        <v>1</v>
      </c>
      <c r="H41" s="201">
        <f>COUNTIF(K41:AJ41,"&lt;150")</f>
        <v>2</v>
      </c>
      <c r="I41" s="201">
        <f>G41-H41</f>
        <v>-1</v>
      </c>
      <c r="J41" s="146">
        <f>SUM(G41/F41%)</f>
        <v>33.333333333333336</v>
      </c>
      <c r="K41" s="127"/>
      <c r="L41" s="127">
        <v>129</v>
      </c>
      <c r="M41" s="151"/>
      <c r="N41" s="151">
        <v>150</v>
      </c>
      <c r="O41" s="151"/>
      <c r="P41" s="151"/>
      <c r="Q41" s="151"/>
      <c r="R41" s="151"/>
      <c r="S41" s="151"/>
      <c r="T41" s="151"/>
      <c r="U41" s="151"/>
      <c r="V41" s="151"/>
      <c r="W41" s="151"/>
      <c r="X41" s="180"/>
      <c r="Y41" s="151"/>
      <c r="Z41" s="151"/>
      <c r="AA41" s="151"/>
      <c r="AB41" s="151"/>
      <c r="AC41" s="151"/>
      <c r="AD41" s="151">
        <v>114</v>
      </c>
      <c r="AE41" s="151"/>
      <c r="AF41" s="151"/>
      <c r="AG41" s="151"/>
      <c r="AH41" s="151"/>
      <c r="AI41" s="151"/>
      <c r="AJ41" s="151"/>
      <c r="AL41" s="119" t="s">
        <v>87</v>
      </c>
      <c r="AM41" s="119" t="s">
        <v>45</v>
      </c>
    </row>
    <row r="42" spans="1:39" s="41" customFormat="1" ht="19.5" customHeight="1">
      <c r="A42" s="119" t="s">
        <v>89</v>
      </c>
      <c r="B42" s="119" t="s">
        <v>45</v>
      </c>
      <c r="C42" s="211">
        <v>15</v>
      </c>
      <c r="D42" s="177">
        <f>SUM(E42-I42)</f>
        <v>25</v>
      </c>
      <c r="E42" s="177">
        <v>25</v>
      </c>
      <c r="F42" s="201">
        <f>G42+H42</f>
        <v>2</v>
      </c>
      <c r="G42" s="201">
        <f>COUNTIF(K42:AJ42,"150")</f>
        <v>1</v>
      </c>
      <c r="H42" s="201">
        <f>COUNTIF(K42:AJ42,"&lt;150")</f>
        <v>1</v>
      </c>
      <c r="I42" s="201">
        <f>G42-H42</f>
        <v>0</v>
      </c>
      <c r="J42" s="146">
        <f>SUM(G42/F42%)</f>
        <v>50</v>
      </c>
      <c r="K42" s="127"/>
      <c r="L42" s="127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>
        <v>99</v>
      </c>
      <c r="AB42" s="151" t="s">
        <v>233</v>
      </c>
      <c r="AC42" s="151" t="s">
        <v>233</v>
      </c>
      <c r="AD42" s="151" t="s">
        <v>233</v>
      </c>
      <c r="AE42" s="151"/>
      <c r="AF42" s="151"/>
      <c r="AG42" s="151"/>
      <c r="AH42" s="151"/>
      <c r="AI42" s="151"/>
      <c r="AJ42" s="151">
        <v>150</v>
      </c>
      <c r="AL42" s="119" t="s">
        <v>89</v>
      </c>
      <c r="AM42" s="119" t="s">
        <v>44</v>
      </c>
    </row>
    <row r="43" spans="1:39" s="41" customFormat="1" ht="19.5" customHeight="1">
      <c r="A43" s="119" t="s">
        <v>164</v>
      </c>
      <c r="B43" s="119" t="s">
        <v>45</v>
      </c>
      <c r="C43" s="211">
        <v>40</v>
      </c>
      <c r="D43" s="177">
        <f>SUM(E43-I43)</f>
        <v>41</v>
      </c>
      <c r="E43" s="177">
        <v>40</v>
      </c>
      <c r="F43" s="201">
        <f>G43+H43</f>
        <v>1</v>
      </c>
      <c r="G43" s="201">
        <f>COUNTIF(K43:AJ43,"150")</f>
        <v>0</v>
      </c>
      <c r="H43" s="201">
        <f>COUNTIF(K43:AJ43,"&lt;150")</f>
        <v>1</v>
      </c>
      <c r="I43" s="201">
        <f>G43-H43</f>
        <v>-1</v>
      </c>
      <c r="J43" s="146">
        <f>SUM(G43/F43%)</f>
        <v>0</v>
      </c>
      <c r="K43" s="127"/>
      <c r="L43" s="127"/>
      <c r="M43" s="151"/>
      <c r="N43" s="151">
        <v>136</v>
      </c>
      <c r="O43" s="151"/>
      <c r="P43" s="151"/>
      <c r="Q43" s="151"/>
      <c r="R43" s="151"/>
      <c r="S43" s="151"/>
      <c r="T43" s="151"/>
      <c r="U43" s="151"/>
      <c r="V43" s="151"/>
      <c r="W43" s="151"/>
      <c r="X43" s="180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L43" s="119" t="s">
        <v>164</v>
      </c>
      <c r="AM43" s="119" t="s">
        <v>45</v>
      </c>
    </row>
    <row r="44" spans="1:39" s="41" customFormat="1" ht="19.5" customHeight="1">
      <c r="A44" s="119" t="s">
        <v>91</v>
      </c>
      <c r="B44" s="119" t="s">
        <v>45</v>
      </c>
      <c r="C44" s="211">
        <v>30</v>
      </c>
      <c r="D44" s="177">
        <f>SUM(E44-I44)</f>
        <v>37</v>
      </c>
      <c r="E44" s="177">
        <v>50</v>
      </c>
      <c r="F44" s="201">
        <f>G44+H44</f>
        <v>25</v>
      </c>
      <c r="G44" s="201">
        <f>COUNTIF(K44:AJ44,"150")</f>
        <v>19</v>
      </c>
      <c r="H44" s="201">
        <f>COUNTIF(K44:AJ44,"&lt;150")</f>
        <v>6</v>
      </c>
      <c r="I44" s="201">
        <f>G44-H44</f>
        <v>13</v>
      </c>
      <c r="J44" s="146">
        <f>SUM(G44/F44%)</f>
        <v>76</v>
      </c>
      <c r="K44" s="127">
        <v>131</v>
      </c>
      <c r="L44" s="127">
        <v>150</v>
      </c>
      <c r="M44" s="151">
        <v>150</v>
      </c>
      <c r="N44" s="151"/>
      <c r="O44" s="151">
        <v>150</v>
      </c>
      <c r="P44" s="151">
        <v>132</v>
      </c>
      <c r="Q44" s="151">
        <v>150</v>
      </c>
      <c r="R44" s="151">
        <v>150</v>
      </c>
      <c r="S44" s="151">
        <v>150</v>
      </c>
      <c r="T44" s="151">
        <v>150</v>
      </c>
      <c r="U44" s="151">
        <v>150</v>
      </c>
      <c r="V44" s="151">
        <v>150</v>
      </c>
      <c r="W44" s="151">
        <v>110</v>
      </c>
      <c r="X44" s="180">
        <v>150</v>
      </c>
      <c r="Y44" s="151">
        <v>150</v>
      </c>
      <c r="Z44" s="151">
        <v>150</v>
      </c>
      <c r="AA44" s="151">
        <v>150</v>
      </c>
      <c r="AB44" s="151">
        <v>150</v>
      </c>
      <c r="AC44" s="151">
        <v>150</v>
      </c>
      <c r="AD44" s="151">
        <v>122</v>
      </c>
      <c r="AE44" s="151">
        <v>150</v>
      </c>
      <c r="AF44" s="151">
        <v>107</v>
      </c>
      <c r="AG44" s="151">
        <v>150</v>
      </c>
      <c r="AH44" s="151">
        <v>150</v>
      </c>
      <c r="AI44" s="151">
        <v>150</v>
      </c>
      <c r="AJ44" s="151">
        <v>135</v>
      </c>
      <c r="AL44" s="119" t="s">
        <v>91</v>
      </c>
      <c r="AM44" s="119" t="s">
        <v>45</v>
      </c>
    </row>
    <row r="45" spans="1:39" s="41" customFormat="1" ht="19.5" customHeight="1">
      <c r="A45" s="119" t="s">
        <v>92</v>
      </c>
      <c r="B45" s="119" t="s">
        <v>45</v>
      </c>
      <c r="C45" s="211">
        <v>-5</v>
      </c>
      <c r="D45" s="177">
        <f>SUM(E45-I45)</f>
        <v>-3</v>
      </c>
      <c r="E45" s="177">
        <v>0</v>
      </c>
      <c r="F45" s="201">
        <f>G45+H45</f>
        <v>23</v>
      </c>
      <c r="G45" s="201">
        <f>COUNTIF(K45:AJ45,"150")</f>
        <v>13</v>
      </c>
      <c r="H45" s="201">
        <f>COUNTIF(K45:AJ45,"&lt;150")</f>
        <v>10</v>
      </c>
      <c r="I45" s="201">
        <f>G45-H45</f>
        <v>3</v>
      </c>
      <c r="J45" s="146">
        <f>SUM(G45/F45%)</f>
        <v>56.52173913043478</v>
      </c>
      <c r="K45" s="127">
        <v>150</v>
      </c>
      <c r="L45" s="127"/>
      <c r="M45" s="151">
        <v>110</v>
      </c>
      <c r="N45" s="151">
        <v>150</v>
      </c>
      <c r="O45" s="151">
        <v>136</v>
      </c>
      <c r="P45" s="151">
        <v>150</v>
      </c>
      <c r="Q45" s="151">
        <v>132</v>
      </c>
      <c r="R45" s="151">
        <v>129</v>
      </c>
      <c r="S45" s="151">
        <v>150</v>
      </c>
      <c r="T45" s="151">
        <v>150</v>
      </c>
      <c r="U45" s="151">
        <v>150</v>
      </c>
      <c r="V45" s="151">
        <v>150</v>
      </c>
      <c r="W45" s="151">
        <v>125</v>
      </c>
      <c r="X45" s="180">
        <v>150</v>
      </c>
      <c r="Y45" s="151"/>
      <c r="Z45" s="151">
        <v>112</v>
      </c>
      <c r="AA45" s="151">
        <v>150</v>
      </c>
      <c r="AB45" s="151">
        <v>150</v>
      </c>
      <c r="AC45" s="151">
        <v>115</v>
      </c>
      <c r="AD45" s="151">
        <v>125</v>
      </c>
      <c r="AE45" s="151">
        <v>150</v>
      </c>
      <c r="AF45" s="151">
        <v>125</v>
      </c>
      <c r="AG45" s="151">
        <v>150</v>
      </c>
      <c r="AH45" s="151">
        <v>118</v>
      </c>
      <c r="AI45" s="151">
        <v>150</v>
      </c>
      <c r="AJ45" s="151"/>
      <c r="AL45" s="119" t="s">
        <v>92</v>
      </c>
      <c r="AM45" s="119" t="s">
        <v>45</v>
      </c>
    </row>
    <row r="46" spans="1:39" s="41" customFormat="1" ht="19.5" customHeight="1">
      <c r="A46" s="119" t="s">
        <v>94</v>
      </c>
      <c r="B46" s="119" t="s">
        <v>45</v>
      </c>
      <c r="C46" s="211">
        <v>75</v>
      </c>
      <c r="D46" s="177">
        <f>SUM(E46-I46)</f>
        <v>80</v>
      </c>
      <c r="E46" s="177">
        <v>65</v>
      </c>
      <c r="F46" s="201">
        <f>G46+H46</f>
        <v>23</v>
      </c>
      <c r="G46" s="201">
        <f>COUNTIF(K46:AJ46,"150")</f>
        <v>4</v>
      </c>
      <c r="H46" s="201">
        <f>COUNTIF(K46:AJ46,"&lt;150")</f>
        <v>19</v>
      </c>
      <c r="I46" s="201">
        <f>G46-H46</f>
        <v>-15</v>
      </c>
      <c r="J46" s="146">
        <f>SUM(G46/F46%)</f>
        <v>17.391304347826086</v>
      </c>
      <c r="K46" s="127">
        <v>143</v>
      </c>
      <c r="L46" s="127">
        <v>141</v>
      </c>
      <c r="M46" s="151">
        <v>129</v>
      </c>
      <c r="N46" s="151"/>
      <c r="O46" s="151"/>
      <c r="P46" s="151">
        <v>114</v>
      </c>
      <c r="Q46" s="151">
        <v>136</v>
      </c>
      <c r="R46" s="151">
        <v>141</v>
      </c>
      <c r="S46" s="151">
        <v>139</v>
      </c>
      <c r="T46" s="151">
        <v>138</v>
      </c>
      <c r="U46" s="151">
        <v>144</v>
      </c>
      <c r="V46" s="151">
        <v>112</v>
      </c>
      <c r="W46" s="151">
        <v>150</v>
      </c>
      <c r="X46" s="180">
        <v>128</v>
      </c>
      <c r="Y46" s="151">
        <v>124</v>
      </c>
      <c r="Z46" s="151">
        <v>140</v>
      </c>
      <c r="AA46" s="151">
        <v>150</v>
      </c>
      <c r="AB46" s="151">
        <v>150</v>
      </c>
      <c r="AC46" s="151">
        <v>143</v>
      </c>
      <c r="AD46" s="151">
        <v>144</v>
      </c>
      <c r="AE46" s="151">
        <v>147</v>
      </c>
      <c r="AF46" s="151">
        <v>140</v>
      </c>
      <c r="AG46" s="151"/>
      <c r="AH46" s="151">
        <v>139</v>
      </c>
      <c r="AI46" s="151">
        <v>150</v>
      </c>
      <c r="AJ46" s="151">
        <v>106</v>
      </c>
      <c r="AL46" s="119" t="s">
        <v>94</v>
      </c>
      <c r="AM46" s="119" t="s">
        <v>45</v>
      </c>
    </row>
    <row r="47" spans="1:39" s="41" customFormat="1" ht="19.5" customHeight="1">
      <c r="A47" s="119" t="s">
        <v>95</v>
      </c>
      <c r="B47" s="119" t="s">
        <v>6</v>
      </c>
      <c r="C47" s="211">
        <v>20</v>
      </c>
      <c r="D47" s="177">
        <f>SUM(E47-I47)</f>
        <v>19</v>
      </c>
      <c r="E47" s="177">
        <v>20</v>
      </c>
      <c r="F47" s="201">
        <f>G47+H47</f>
        <v>1</v>
      </c>
      <c r="G47" s="201">
        <f>COUNTIF(K47:AJ47,"150")</f>
        <v>1</v>
      </c>
      <c r="H47" s="201">
        <f>COUNTIF(K47:AJ47,"&lt;150")</f>
        <v>0</v>
      </c>
      <c r="I47" s="201">
        <f>G47-H47</f>
        <v>1</v>
      </c>
      <c r="J47" s="146">
        <f>SUM(G47/F47%)</f>
        <v>100</v>
      </c>
      <c r="K47" s="127"/>
      <c r="L47" s="127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>
        <v>150</v>
      </c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L47" s="119" t="s">
        <v>95</v>
      </c>
      <c r="AM47" s="119" t="s">
        <v>6</v>
      </c>
    </row>
    <row r="48" spans="1:39" s="41" customFormat="1" ht="19.5" customHeight="1">
      <c r="A48" s="119" t="s">
        <v>178</v>
      </c>
      <c r="B48" s="119" t="s">
        <v>6</v>
      </c>
      <c r="C48" s="211">
        <v>35</v>
      </c>
      <c r="D48" s="177">
        <f>SUM(E48-I48)</f>
        <v>44</v>
      </c>
      <c r="E48" s="177">
        <v>40</v>
      </c>
      <c r="F48" s="201">
        <f>G48+H48</f>
        <v>16</v>
      </c>
      <c r="G48" s="201">
        <f>COUNTIF(K48:AJ48,"150")</f>
        <v>6</v>
      </c>
      <c r="H48" s="201">
        <f>COUNTIF(K48:AJ48,"&lt;150")</f>
        <v>10</v>
      </c>
      <c r="I48" s="201">
        <f>G48-H48</f>
        <v>-4</v>
      </c>
      <c r="J48" s="146">
        <f>SUM(G48/F48%)</f>
        <v>37.5</v>
      </c>
      <c r="K48" s="127"/>
      <c r="L48" s="127"/>
      <c r="M48" s="151"/>
      <c r="N48" s="151"/>
      <c r="O48" s="151"/>
      <c r="P48" s="151"/>
      <c r="Q48" s="151"/>
      <c r="R48" s="151"/>
      <c r="S48" s="151">
        <v>142</v>
      </c>
      <c r="T48" s="151">
        <v>147</v>
      </c>
      <c r="U48" s="151">
        <v>117</v>
      </c>
      <c r="V48" s="151">
        <v>140</v>
      </c>
      <c r="W48" s="151">
        <v>40</v>
      </c>
      <c r="X48" s="151"/>
      <c r="Y48" s="151">
        <v>88</v>
      </c>
      <c r="Z48" s="151">
        <v>118</v>
      </c>
      <c r="AA48" s="151">
        <v>150</v>
      </c>
      <c r="AB48" s="151">
        <v>140</v>
      </c>
      <c r="AC48" s="151">
        <v>136</v>
      </c>
      <c r="AD48" s="151">
        <v>135</v>
      </c>
      <c r="AE48" s="151">
        <v>150</v>
      </c>
      <c r="AF48" s="151"/>
      <c r="AG48" s="151">
        <v>150</v>
      </c>
      <c r="AH48" s="151">
        <v>150</v>
      </c>
      <c r="AI48" s="151">
        <v>150</v>
      </c>
      <c r="AJ48" s="151">
        <v>150</v>
      </c>
      <c r="AL48" s="119" t="s">
        <v>96</v>
      </c>
      <c r="AM48" s="119" t="s">
        <v>6</v>
      </c>
    </row>
    <row r="49" spans="1:39" s="41" customFormat="1" ht="19.5" customHeight="1">
      <c r="A49" s="119" t="s">
        <v>96</v>
      </c>
      <c r="B49" s="119" t="s">
        <v>6</v>
      </c>
      <c r="C49" s="211">
        <v>-10</v>
      </c>
      <c r="D49" s="177">
        <f>SUM(E49-I49)</f>
        <v>-9</v>
      </c>
      <c r="E49" s="177">
        <v>-5</v>
      </c>
      <c r="F49" s="201">
        <f>G49+H49</f>
        <v>6</v>
      </c>
      <c r="G49" s="201">
        <f>COUNTIF(K49:AJ49,"150")</f>
        <v>5</v>
      </c>
      <c r="H49" s="201">
        <f>COUNTIF(K49:AJ49,"&lt;150")</f>
        <v>1</v>
      </c>
      <c r="I49" s="201">
        <f>G49-H49</f>
        <v>4</v>
      </c>
      <c r="J49" s="146">
        <f>SUM(G49/F49%)</f>
        <v>83.33333333333334</v>
      </c>
      <c r="K49" s="127">
        <v>150</v>
      </c>
      <c r="L49" s="127">
        <v>150</v>
      </c>
      <c r="M49" s="151">
        <v>123</v>
      </c>
      <c r="N49" s="151">
        <v>150</v>
      </c>
      <c r="O49" s="151"/>
      <c r="P49" s="151">
        <v>150</v>
      </c>
      <c r="Q49" s="151">
        <v>150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L49" s="119" t="s">
        <v>96</v>
      </c>
      <c r="AM49" s="119" t="s">
        <v>6</v>
      </c>
    </row>
    <row r="50" spans="1:39" s="41" customFormat="1" ht="19.5" customHeight="1">
      <c r="A50" s="119" t="s">
        <v>97</v>
      </c>
      <c r="B50" s="119" t="s">
        <v>6</v>
      </c>
      <c r="C50" s="211">
        <v>20</v>
      </c>
      <c r="D50" s="177">
        <f>SUM(E50-I50)</f>
        <v>17</v>
      </c>
      <c r="E50" s="177">
        <v>10</v>
      </c>
      <c r="F50" s="201">
        <f>G50+H50</f>
        <v>17</v>
      </c>
      <c r="G50" s="201">
        <f>COUNTIF(K50:AJ50,"150")</f>
        <v>5</v>
      </c>
      <c r="H50" s="201">
        <f>COUNTIF(K50:AJ50,"&lt;150")</f>
        <v>12</v>
      </c>
      <c r="I50" s="201">
        <f>G50-H50</f>
        <v>-7</v>
      </c>
      <c r="J50" s="146">
        <f>SUM(G50/F50%)</f>
        <v>29.41176470588235</v>
      </c>
      <c r="K50" s="127">
        <v>150</v>
      </c>
      <c r="L50" s="127"/>
      <c r="M50" s="151">
        <v>150</v>
      </c>
      <c r="N50" s="151"/>
      <c r="O50" s="151">
        <v>128</v>
      </c>
      <c r="P50" s="151">
        <v>137</v>
      </c>
      <c r="Q50" s="151">
        <v>100</v>
      </c>
      <c r="R50" s="151">
        <v>150</v>
      </c>
      <c r="S50" s="151"/>
      <c r="T50" s="151">
        <v>115</v>
      </c>
      <c r="U50" s="151">
        <v>122</v>
      </c>
      <c r="V50" s="151">
        <v>131</v>
      </c>
      <c r="W50" s="151">
        <v>150</v>
      </c>
      <c r="X50" s="151">
        <v>95</v>
      </c>
      <c r="Y50" s="151">
        <v>99</v>
      </c>
      <c r="Z50" s="151">
        <v>87</v>
      </c>
      <c r="AA50" s="151"/>
      <c r="AB50" s="151">
        <v>146</v>
      </c>
      <c r="AC50" s="151">
        <v>97</v>
      </c>
      <c r="AD50" s="151">
        <v>150</v>
      </c>
      <c r="AE50" s="151">
        <v>142</v>
      </c>
      <c r="AF50" s="151"/>
      <c r="AG50" s="151"/>
      <c r="AH50" s="151"/>
      <c r="AI50" s="151"/>
      <c r="AJ50" s="151"/>
      <c r="AL50" s="119" t="s">
        <v>97</v>
      </c>
      <c r="AM50" s="119" t="s">
        <v>6</v>
      </c>
    </row>
    <row r="51" spans="1:39" s="41" customFormat="1" ht="19.5" customHeight="1">
      <c r="A51" s="119" t="s">
        <v>98</v>
      </c>
      <c r="B51" s="119" t="s">
        <v>6</v>
      </c>
      <c r="C51" s="211">
        <v>20</v>
      </c>
      <c r="D51" s="177">
        <f>SUM(E51-I51)</f>
        <v>20</v>
      </c>
      <c r="E51" s="177">
        <v>15</v>
      </c>
      <c r="F51" s="201">
        <f>G51+H51</f>
        <v>23</v>
      </c>
      <c r="G51" s="201">
        <f>COUNTIF(K51:AJ51,"150")</f>
        <v>9</v>
      </c>
      <c r="H51" s="201">
        <f>COUNTIF(K51:AJ51,"&lt;150")</f>
        <v>14</v>
      </c>
      <c r="I51" s="201">
        <f>G51-H51</f>
        <v>-5</v>
      </c>
      <c r="J51" s="146">
        <f>SUM(G51/F51%)</f>
        <v>39.130434782608695</v>
      </c>
      <c r="K51" s="127"/>
      <c r="L51" s="127">
        <v>150</v>
      </c>
      <c r="M51" s="151">
        <v>90</v>
      </c>
      <c r="N51" s="151">
        <v>89</v>
      </c>
      <c r="O51" s="151">
        <v>150</v>
      </c>
      <c r="P51" s="151">
        <v>134</v>
      </c>
      <c r="Q51" s="151">
        <v>150</v>
      </c>
      <c r="R51" s="151">
        <v>133</v>
      </c>
      <c r="S51" s="151">
        <v>138</v>
      </c>
      <c r="T51" s="151">
        <v>133</v>
      </c>
      <c r="U51" s="151">
        <v>124</v>
      </c>
      <c r="V51" s="151">
        <v>150</v>
      </c>
      <c r="W51" s="151"/>
      <c r="X51" s="151">
        <v>133</v>
      </c>
      <c r="Y51" s="151">
        <v>72</v>
      </c>
      <c r="Z51" s="151">
        <v>109</v>
      </c>
      <c r="AA51" s="151">
        <v>150</v>
      </c>
      <c r="AB51" s="151">
        <v>150</v>
      </c>
      <c r="AC51" s="151">
        <v>150</v>
      </c>
      <c r="AD51" s="151">
        <v>147</v>
      </c>
      <c r="AE51" s="151">
        <v>128</v>
      </c>
      <c r="AF51" s="151"/>
      <c r="AG51" s="151">
        <v>127</v>
      </c>
      <c r="AH51" s="151">
        <v>150</v>
      </c>
      <c r="AI51" s="151">
        <v>150</v>
      </c>
      <c r="AJ51" s="151">
        <v>121</v>
      </c>
      <c r="AL51" s="119" t="s">
        <v>98</v>
      </c>
      <c r="AM51" s="119" t="s">
        <v>6</v>
      </c>
    </row>
    <row r="52" spans="1:39" s="41" customFormat="1" ht="19.5" customHeight="1">
      <c r="A52" s="119" t="s">
        <v>99</v>
      </c>
      <c r="B52" s="119" t="s">
        <v>6</v>
      </c>
      <c r="C52" s="211">
        <v>75</v>
      </c>
      <c r="D52" s="177">
        <f>SUM(E52-I52)</f>
        <v>79</v>
      </c>
      <c r="E52" s="177">
        <v>70</v>
      </c>
      <c r="F52" s="201">
        <f>G52+H52</f>
        <v>25</v>
      </c>
      <c r="G52" s="201">
        <f>COUNTIF(K52:AJ52,"150")</f>
        <v>8</v>
      </c>
      <c r="H52" s="201">
        <f>COUNTIF(K52:AJ52,"&lt;150")</f>
        <v>17</v>
      </c>
      <c r="I52" s="201">
        <f>G52-H52</f>
        <v>-9</v>
      </c>
      <c r="J52" s="146">
        <f>SUM(G52/F52%)</f>
        <v>32</v>
      </c>
      <c r="K52" s="127">
        <v>137</v>
      </c>
      <c r="L52" s="127">
        <v>127</v>
      </c>
      <c r="M52" s="151">
        <v>143</v>
      </c>
      <c r="N52" s="151">
        <v>150</v>
      </c>
      <c r="O52" s="151">
        <v>150</v>
      </c>
      <c r="P52" s="151">
        <v>120</v>
      </c>
      <c r="Q52" s="151">
        <v>150</v>
      </c>
      <c r="R52" s="151">
        <v>104</v>
      </c>
      <c r="S52" s="151">
        <v>150</v>
      </c>
      <c r="T52" s="151">
        <v>134</v>
      </c>
      <c r="U52" s="151">
        <v>150</v>
      </c>
      <c r="V52" s="151">
        <v>150</v>
      </c>
      <c r="W52" s="151">
        <v>122</v>
      </c>
      <c r="X52" s="151">
        <v>86</v>
      </c>
      <c r="Y52" s="151">
        <v>146</v>
      </c>
      <c r="Z52" s="151">
        <v>141</v>
      </c>
      <c r="AA52" s="151">
        <v>103</v>
      </c>
      <c r="AB52" s="151">
        <v>150</v>
      </c>
      <c r="AC52" s="151">
        <v>150</v>
      </c>
      <c r="AD52" s="151">
        <v>107</v>
      </c>
      <c r="AE52" s="151">
        <v>130</v>
      </c>
      <c r="AF52" s="151"/>
      <c r="AG52" s="151">
        <v>118</v>
      </c>
      <c r="AH52" s="151">
        <v>144</v>
      </c>
      <c r="AI52" s="151">
        <v>140</v>
      </c>
      <c r="AJ52" s="151">
        <v>105</v>
      </c>
      <c r="AL52" s="119" t="s">
        <v>99</v>
      </c>
      <c r="AM52" s="119" t="s">
        <v>6</v>
      </c>
    </row>
    <row r="53" spans="1:39" s="41" customFormat="1" ht="19.5" customHeight="1">
      <c r="A53" s="119" t="s">
        <v>100</v>
      </c>
      <c r="B53" s="119" t="s">
        <v>6</v>
      </c>
      <c r="C53" s="211">
        <v>50</v>
      </c>
      <c r="D53" s="177">
        <f>SUM(E53-I53)</f>
        <v>51</v>
      </c>
      <c r="E53" s="177">
        <v>50</v>
      </c>
      <c r="F53" s="201">
        <f>G53+H53</f>
        <v>5</v>
      </c>
      <c r="G53" s="201">
        <f>COUNTIF(K53:AJ53,"150")</f>
        <v>2</v>
      </c>
      <c r="H53" s="201">
        <f>COUNTIF(K53:AJ53,"&lt;150")</f>
        <v>3</v>
      </c>
      <c r="I53" s="201">
        <f>G53-H53</f>
        <v>-1</v>
      </c>
      <c r="J53" s="146">
        <f>SUM(G53/F53%)</f>
        <v>40</v>
      </c>
      <c r="K53" s="127"/>
      <c r="L53" s="127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>
        <v>150</v>
      </c>
      <c r="AB53" s="151"/>
      <c r="AC53" s="151"/>
      <c r="AD53" s="151"/>
      <c r="AE53" s="151"/>
      <c r="AF53" s="151"/>
      <c r="AG53" s="151">
        <v>121</v>
      </c>
      <c r="AH53" s="151">
        <v>150</v>
      </c>
      <c r="AI53" s="151">
        <v>95</v>
      </c>
      <c r="AJ53" s="151">
        <v>149</v>
      </c>
      <c r="AL53" s="119" t="s">
        <v>100</v>
      </c>
      <c r="AM53" s="119" t="s">
        <v>6</v>
      </c>
    </row>
    <row r="54" spans="1:39" s="41" customFormat="1" ht="19.5" customHeight="1">
      <c r="A54" s="119" t="s">
        <v>167</v>
      </c>
      <c r="B54" s="119" t="s">
        <v>6</v>
      </c>
      <c r="C54" s="211">
        <v>35</v>
      </c>
      <c r="D54" s="177">
        <f>SUM(E54-I54)</f>
        <v>36</v>
      </c>
      <c r="E54" s="177">
        <v>35</v>
      </c>
      <c r="F54" s="201">
        <f>G54+H54</f>
        <v>1</v>
      </c>
      <c r="G54" s="201">
        <f>COUNTIF(K54:AJ54,"150")</f>
        <v>0</v>
      </c>
      <c r="H54" s="201">
        <f>COUNTIF(K54:AJ54,"&lt;150")</f>
        <v>1</v>
      </c>
      <c r="I54" s="201">
        <f>G54-H54</f>
        <v>-1</v>
      </c>
      <c r="J54" s="146">
        <f>SUM(G54/F54%)</f>
        <v>0</v>
      </c>
      <c r="K54" s="127"/>
      <c r="L54" s="127"/>
      <c r="M54" s="151"/>
      <c r="N54" s="151"/>
      <c r="O54" s="151"/>
      <c r="P54" s="151"/>
      <c r="Q54" s="151"/>
      <c r="R54" s="151"/>
      <c r="S54" s="151">
        <v>148</v>
      </c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L54" s="119" t="s">
        <v>167</v>
      </c>
      <c r="AM54" s="119" t="s">
        <v>6</v>
      </c>
    </row>
    <row r="55" spans="1:39" s="41" customFormat="1" ht="19.5" customHeight="1">
      <c r="A55" s="185" t="s">
        <v>239</v>
      </c>
      <c r="B55" s="119" t="s">
        <v>6</v>
      </c>
      <c r="C55" s="211">
        <v>40</v>
      </c>
      <c r="D55" s="177">
        <f>SUM(E55-I55)</f>
        <v>41</v>
      </c>
      <c r="E55" s="177">
        <v>40</v>
      </c>
      <c r="F55" s="201">
        <f>G55+H55</f>
        <v>1</v>
      </c>
      <c r="G55" s="201">
        <f>COUNTIF(K55:AJ55,"150")</f>
        <v>0</v>
      </c>
      <c r="H55" s="201">
        <f>COUNTIF(K55:AJ55,"&lt;150")</f>
        <v>1</v>
      </c>
      <c r="I55" s="201">
        <f>G55-H55</f>
        <v>-1</v>
      </c>
      <c r="J55" s="146">
        <f>SUM(G55/F55%)</f>
        <v>0</v>
      </c>
      <c r="K55" s="127"/>
      <c r="L55" s="127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>
        <v>84</v>
      </c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L55" s="119" t="s">
        <v>239</v>
      </c>
      <c r="AM55" s="119" t="s">
        <v>6</v>
      </c>
    </row>
    <row r="56" spans="1:39" s="41" customFormat="1" ht="19.5" customHeight="1">
      <c r="A56" s="119" t="s">
        <v>101</v>
      </c>
      <c r="B56" s="119" t="s">
        <v>6</v>
      </c>
      <c r="C56" s="211">
        <v>-35</v>
      </c>
      <c r="D56" s="177">
        <f>SUM(E56-I56)</f>
        <v>-36</v>
      </c>
      <c r="E56" s="177">
        <v>-35</v>
      </c>
      <c r="F56" s="201">
        <f>G56+H56</f>
        <v>3</v>
      </c>
      <c r="G56" s="201">
        <f>COUNTIF(K56:AJ56,"150")</f>
        <v>2</v>
      </c>
      <c r="H56" s="201">
        <f>COUNTIF(K56:AJ56,"&lt;150")</f>
        <v>1</v>
      </c>
      <c r="I56" s="201">
        <f>G56-H56</f>
        <v>1</v>
      </c>
      <c r="J56" s="146">
        <f>SUM(G56/F56%)</f>
        <v>66.66666666666667</v>
      </c>
      <c r="K56" s="127">
        <v>106</v>
      </c>
      <c r="L56" s="127"/>
      <c r="M56" s="151"/>
      <c r="N56" s="151">
        <v>150</v>
      </c>
      <c r="O56" s="151">
        <v>150</v>
      </c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L56" s="119" t="s">
        <v>101</v>
      </c>
      <c r="AM56" s="119" t="s">
        <v>6</v>
      </c>
    </row>
    <row r="57" spans="1:39" s="41" customFormat="1" ht="19.5" customHeight="1">
      <c r="A57" s="119" t="s">
        <v>102</v>
      </c>
      <c r="B57" s="119" t="s">
        <v>54</v>
      </c>
      <c r="C57" s="211">
        <v>-20</v>
      </c>
      <c r="D57" s="177">
        <f>SUM(E57-I57)</f>
        <v>-20</v>
      </c>
      <c r="E57" s="177">
        <v>-20</v>
      </c>
      <c r="F57" s="201">
        <f>G57+H57</f>
        <v>24</v>
      </c>
      <c r="G57" s="201">
        <f>COUNTIF(K57:AJ57,"150")</f>
        <v>12</v>
      </c>
      <c r="H57" s="201">
        <f>COUNTIF(K57:AJ57,"&lt;150")</f>
        <v>12</v>
      </c>
      <c r="I57" s="201">
        <f>G57-H57</f>
        <v>0</v>
      </c>
      <c r="J57" s="146">
        <f>SUM(G57/F57%)</f>
        <v>50</v>
      </c>
      <c r="K57" s="127"/>
      <c r="L57" s="127">
        <v>122</v>
      </c>
      <c r="M57" s="151">
        <v>150</v>
      </c>
      <c r="N57" s="151">
        <v>150</v>
      </c>
      <c r="O57" s="151">
        <v>104</v>
      </c>
      <c r="P57" s="151">
        <v>39</v>
      </c>
      <c r="Q57" s="151">
        <v>118</v>
      </c>
      <c r="R57" s="151">
        <v>150</v>
      </c>
      <c r="S57" s="151">
        <v>100</v>
      </c>
      <c r="T57" s="151">
        <v>150</v>
      </c>
      <c r="U57" s="151">
        <v>65</v>
      </c>
      <c r="V57" s="151">
        <v>132</v>
      </c>
      <c r="W57" s="151">
        <v>150</v>
      </c>
      <c r="X57" s="151"/>
      <c r="Y57" s="151">
        <v>118</v>
      </c>
      <c r="Z57" s="151">
        <v>83</v>
      </c>
      <c r="AA57" s="151">
        <v>150</v>
      </c>
      <c r="AB57" s="151">
        <v>126</v>
      </c>
      <c r="AC57" s="151">
        <v>150</v>
      </c>
      <c r="AD57" s="151">
        <v>130</v>
      </c>
      <c r="AE57" s="151">
        <v>150</v>
      </c>
      <c r="AF57" s="151">
        <v>150</v>
      </c>
      <c r="AG57" s="151">
        <v>89</v>
      </c>
      <c r="AH57" s="151">
        <v>150</v>
      </c>
      <c r="AI57" s="151">
        <v>150</v>
      </c>
      <c r="AJ57" s="151">
        <v>150</v>
      </c>
      <c r="AL57" s="119" t="s">
        <v>102</v>
      </c>
      <c r="AM57" s="119" t="s">
        <v>54</v>
      </c>
    </row>
    <row r="58" spans="1:39" s="41" customFormat="1" ht="19.5" customHeight="1">
      <c r="A58" s="119" t="s">
        <v>104</v>
      </c>
      <c r="B58" s="119" t="s">
        <v>54</v>
      </c>
      <c r="C58" s="211">
        <v>-60</v>
      </c>
      <c r="D58" s="177">
        <f>SUM(E58-I58)</f>
        <v>-63</v>
      </c>
      <c r="E58" s="177">
        <v>-60</v>
      </c>
      <c r="F58" s="201">
        <f>G58+H58</f>
        <v>21</v>
      </c>
      <c r="G58" s="201">
        <f>COUNTIF(K58:AJ58,"150")</f>
        <v>12</v>
      </c>
      <c r="H58" s="201">
        <f>COUNTIF(K58:AJ58,"&lt;150")</f>
        <v>9</v>
      </c>
      <c r="I58" s="201">
        <f>G58-H58</f>
        <v>3</v>
      </c>
      <c r="J58" s="146">
        <f>SUM(G58/F58%)</f>
        <v>57.142857142857146</v>
      </c>
      <c r="K58" s="127">
        <v>136</v>
      </c>
      <c r="L58" s="127">
        <v>150</v>
      </c>
      <c r="M58" s="151">
        <v>143</v>
      </c>
      <c r="N58" s="151">
        <v>102</v>
      </c>
      <c r="O58" s="151"/>
      <c r="P58" s="151">
        <v>62</v>
      </c>
      <c r="Q58" s="151">
        <v>150</v>
      </c>
      <c r="R58" s="151"/>
      <c r="S58" s="151"/>
      <c r="T58" s="151"/>
      <c r="U58" s="151">
        <v>27</v>
      </c>
      <c r="V58" s="151">
        <v>150</v>
      </c>
      <c r="W58" s="151">
        <v>150</v>
      </c>
      <c r="X58" s="151">
        <v>150</v>
      </c>
      <c r="Y58" s="151">
        <v>150</v>
      </c>
      <c r="Z58" s="151">
        <v>150</v>
      </c>
      <c r="AA58" s="151">
        <v>80</v>
      </c>
      <c r="AB58" s="151">
        <v>150</v>
      </c>
      <c r="AC58" s="151">
        <v>56</v>
      </c>
      <c r="AD58" s="151">
        <v>150</v>
      </c>
      <c r="AE58" s="151">
        <v>120</v>
      </c>
      <c r="AF58" s="151">
        <v>150</v>
      </c>
      <c r="AG58" s="151"/>
      <c r="AH58" s="151">
        <v>150</v>
      </c>
      <c r="AI58" s="151">
        <v>129</v>
      </c>
      <c r="AJ58" s="151">
        <v>150</v>
      </c>
      <c r="AL58" s="119" t="s">
        <v>104</v>
      </c>
      <c r="AM58" s="119" t="s">
        <v>54</v>
      </c>
    </row>
    <row r="59" spans="1:39" s="41" customFormat="1" ht="19.5" customHeight="1">
      <c r="A59" s="119" t="s">
        <v>105</v>
      </c>
      <c r="B59" s="119" t="s">
        <v>54</v>
      </c>
      <c r="C59" s="211">
        <v>50</v>
      </c>
      <c r="D59" s="177">
        <f>SUM(E59-I59)</f>
        <v>49</v>
      </c>
      <c r="E59" s="177">
        <v>45</v>
      </c>
      <c r="F59" s="201">
        <f>G59+H59</f>
        <v>24</v>
      </c>
      <c r="G59" s="201">
        <f>COUNTIF(K59:AJ59,"150")</f>
        <v>10</v>
      </c>
      <c r="H59" s="201">
        <f>COUNTIF(K59:AJ59,"&lt;150")</f>
        <v>14</v>
      </c>
      <c r="I59" s="201">
        <f>G59-H59</f>
        <v>-4</v>
      </c>
      <c r="J59" s="146">
        <f>SUM(G59/F59%)</f>
        <v>41.66666666666667</v>
      </c>
      <c r="K59" s="127">
        <v>150</v>
      </c>
      <c r="L59" s="127">
        <v>125</v>
      </c>
      <c r="M59" s="151">
        <v>133</v>
      </c>
      <c r="N59" s="151">
        <v>137</v>
      </c>
      <c r="O59" s="151">
        <v>122</v>
      </c>
      <c r="P59" s="151">
        <v>145</v>
      </c>
      <c r="Q59" s="151">
        <v>150</v>
      </c>
      <c r="R59" s="151">
        <v>150</v>
      </c>
      <c r="S59" s="151">
        <v>113</v>
      </c>
      <c r="T59" s="151">
        <v>150</v>
      </c>
      <c r="U59" s="151">
        <v>142</v>
      </c>
      <c r="V59" s="151">
        <v>150</v>
      </c>
      <c r="W59" s="151">
        <v>113</v>
      </c>
      <c r="X59" s="151">
        <v>121</v>
      </c>
      <c r="Y59" s="151"/>
      <c r="Z59" s="151">
        <v>150</v>
      </c>
      <c r="AA59" s="151">
        <v>150</v>
      </c>
      <c r="AB59" s="151">
        <v>131</v>
      </c>
      <c r="AC59" s="151">
        <v>129</v>
      </c>
      <c r="AD59" s="151"/>
      <c r="AE59" s="151">
        <v>130</v>
      </c>
      <c r="AF59" s="151">
        <v>129</v>
      </c>
      <c r="AG59" s="151">
        <v>150</v>
      </c>
      <c r="AH59" s="151">
        <v>126</v>
      </c>
      <c r="AI59" s="151">
        <v>150</v>
      </c>
      <c r="AJ59" s="151">
        <v>150</v>
      </c>
      <c r="AL59" s="119" t="s">
        <v>105</v>
      </c>
      <c r="AM59" s="119" t="s">
        <v>54</v>
      </c>
    </row>
    <row r="60" spans="1:39" s="41" customFormat="1" ht="19.5" customHeight="1">
      <c r="A60" s="119" t="s">
        <v>106</v>
      </c>
      <c r="B60" s="119" t="s">
        <v>54</v>
      </c>
      <c r="C60" s="211">
        <v>-30</v>
      </c>
      <c r="D60" s="177">
        <f>SUM(E60-I60)</f>
        <v>-29</v>
      </c>
      <c r="E60" s="177">
        <v>-15</v>
      </c>
      <c r="F60" s="201">
        <f>G60+H60</f>
        <v>26</v>
      </c>
      <c r="G60" s="201">
        <f>COUNTIF(K60:AJ60,"150")</f>
        <v>20</v>
      </c>
      <c r="H60" s="201">
        <f>COUNTIF(K60:AJ60,"&lt;150")</f>
        <v>6</v>
      </c>
      <c r="I60" s="201">
        <f>G60-H60</f>
        <v>14</v>
      </c>
      <c r="J60" s="146">
        <f>SUM(G60/F60%)</f>
        <v>76.92307692307692</v>
      </c>
      <c r="K60" s="127">
        <v>150</v>
      </c>
      <c r="L60" s="127">
        <v>150</v>
      </c>
      <c r="M60" s="151">
        <v>150</v>
      </c>
      <c r="N60" s="151">
        <v>150</v>
      </c>
      <c r="O60" s="151">
        <v>150</v>
      </c>
      <c r="P60" s="151">
        <v>150</v>
      </c>
      <c r="Q60" s="151">
        <v>150</v>
      </c>
      <c r="R60" s="151">
        <v>150</v>
      </c>
      <c r="S60" s="151">
        <v>150</v>
      </c>
      <c r="T60" s="151">
        <v>142</v>
      </c>
      <c r="U60" s="151">
        <v>97</v>
      </c>
      <c r="V60" s="151">
        <v>150</v>
      </c>
      <c r="W60" s="151">
        <v>150</v>
      </c>
      <c r="X60" s="151">
        <v>150</v>
      </c>
      <c r="Y60" s="151">
        <v>150</v>
      </c>
      <c r="Z60" s="151">
        <v>150</v>
      </c>
      <c r="AA60" s="151">
        <v>150</v>
      </c>
      <c r="AB60" s="151">
        <v>150</v>
      </c>
      <c r="AC60" s="151">
        <v>64</v>
      </c>
      <c r="AD60" s="151">
        <v>99</v>
      </c>
      <c r="AE60" s="151">
        <v>150</v>
      </c>
      <c r="AF60" s="151">
        <v>150</v>
      </c>
      <c r="AG60" s="151">
        <v>150</v>
      </c>
      <c r="AH60" s="151">
        <v>81</v>
      </c>
      <c r="AI60" s="151">
        <v>150</v>
      </c>
      <c r="AJ60" s="151">
        <v>139</v>
      </c>
      <c r="AL60" s="119" t="s">
        <v>106</v>
      </c>
      <c r="AM60" s="119" t="s">
        <v>54</v>
      </c>
    </row>
    <row r="61" spans="1:39" s="41" customFormat="1" ht="19.5" customHeight="1">
      <c r="A61" s="119" t="s">
        <v>103</v>
      </c>
      <c r="B61" s="119" t="s">
        <v>259</v>
      </c>
      <c r="C61" s="211">
        <v>40</v>
      </c>
      <c r="D61" s="177">
        <f>SUM(E61-I61)</f>
        <v>40</v>
      </c>
      <c r="E61" s="177">
        <v>45</v>
      </c>
      <c r="F61" s="201">
        <f>G61+H61</f>
        <v>15</v>
      </c>
      <c r="G61" s="201">
        <f>COUNTIF(K61:AJ61,"150")</f>
        <v>10</v>
      </c>
      <c r="H61" s="201">
        <f>COUNTIF(K61:AJ61,"&lt;150")</f>
        <v>5</v>
      </c>
      <c r="I61" s="201">
        <f>G61-H61</f>
        <v>5</v>
      </c>
      <c r="J61" s="146">
        <f>SUM(G61/F61%)</f>
        <v>66.66666666666667</v>
      </c>
      <c r="K61" s="127">
        <v>134</v>
      </c>
      <c r="L61" s="127"/>
      <c r="M61" s="151"/>
      <c r="N61" s="151"/>
      <c r="O61" s="151">
        <v>125</v>
      </c>
      <c r="P61" s="151">
        <v>150</v>
      </c>
      <c r="Q61" s="151">
        <v>128</v>
      </c>
      <c r="R61" s="151">
        <v>139</v>
      </c>
      <c r="S61" s="151">
        <v>150</v>
      </c>
      <c r="T61" s="151">
        <v>150</v>
      </c>
      <c r="U61" s="151"/>
      <c r="V61" s="151"/>
      <c r="W61" s="151">
        <v>150</v>
      </c>
      <c r="X61" s="151">
        <v>150</v>
      </c>
      <c r="Y61" s="151">
        <v>150</v>
      </c>
      <c r="Z61" s="151">
        <v>150</v>
      </c>
      <c r="AA61" s="151"/>
      <c r="AB61" s="151"/>
      <c r="AC61" s="151">
        <v>150</v>
      </c>
      <c r="AD61" s="151">
        <v>150</v>
      </c>
      <c r="AE61" s="151"/>
      <c r="AF61" s="151"/>
      <c r="AG61" s="151">
        <v>134</v>
      </c>
      <c r="AH61" s="151"/>
      <c r="AI61" s="151"/>
      <c r="AJ61" s="151">
        <v>150</v>
      </c>
      <c r="AL61" s="119" t="s">
        <v>103</v>
      </c>
      <c r="AM61" s="119" t="s">
        <v>54</v>
      </c>
    </row>
    <row r="62" spans="1:39" s="41" customFormat="1" ht="19.5" customHeight="1">
      <c r="A62" s="119" t="s">
        <v>110</v>
      </c>
      <c r="B62" s="119" t="s">
        <v>259</v>
      </c>
      <c r="C62" s="211">
        <v>30</v>
      </c>
      <c r="D62" s="177">
        <f>SUM(E62-I62)</f>
        <v>24</v>
      </c>
      <c r="E62" s="177">
        <v>20</v>
      </c>
      <c r="F62" s="201">
        <f>G62+H62</f>
        <v>10</v>
      </c>
      <c r="G62" s="201">
        <f>COUNTIF(K62:AJ62,"150")</f>
        <v>3</v>
      </c>
      <c r="H62" s="201">
        <f>COUNTIF(K62:AJ62,"&lt;150")</f>
        <v>7</v>
      </c>
      <c r="I62" s="201">
        <f>G62-H62</f>
        <v>-4</v>
      </c>
      <c r="J62" s="146">
        <f>SUM(G62/F62%)</f>
        <v>30</v>
      </c>
      <c r="K62" s="127">
        <v>150</v>
      </c>
      <c r="L62" s="127">
        <v>105</v>
      </c>
      <c r="M62" s="151"/>
      <c r="N62" s="151"/>
      <c r="O62" s="151">
        <v>96</v>
      </c>
      <c r="P62" s="151"/>
      <c r="Q62" s="151"/>
      <c r="R62" s="151">
        <v>91</v>
      </c>
      <c r="S62" s="151"/>
      <c r="T62" s="151"/>
      <c r="U62" s="151"/>
      <c r="V62" s="151"/>
      <c r="W62" s="151"/>
      <c r="X62" s="151"/>
      <c r="Y62" s="151">
        <v>142</v>
      </c>
      <c r="Z62" s="151">
        <v>150</v>
      </c>
      <c r="AA62" s="151"/>
      <c r="AB62" s="151"/>
      <c r="AC62" s="151"/>
      <c r="AD62" s="151">
        <v>150</v>
      </c>
      <c r="AE62" s="151"/>
      <c r="AF62" s="151"/>
      <c r="AG62" s="151">
        <v>94</v>
      </c>
      <c r="AH62" s="151"/>
      <c r="AI62" s="151">
        <v>137</v>
      </c>
      <c r="AJ62" s="151">
        <v>138</v>
      </c>
      <c r="AL62" s="119" t="s">
        <v>110</v>
      </c>
      <c r="AM62" s="119" t="s">
        <v>59</v>
      </c>
    </row>
    <row r="63" spans="1:39" s="41" customFormat="1" ht="19.5" customHeight="1">
      <c r="A63" s="119" t="s">
        <v>107</v>
      </c>
      <c r="B63" s="119" t="s">
        <v>59</v>
      </c>
      <c r="C63" s="211">
        <v>50</v>
      </c>
      <c r="D63" s="177">
        <f>SUM(E63-I63)</f>
        <v>49</v>
      </c>
      <c r="E63" s="177">
        <v>40</v>
      </c>
      <c r="F63" s="201">
        <f>G63+H63</f>
        <v>23</v>
      </c>
      <c r="G63" s="201">
        <f>COUNTIF(K63:AJ63,"150")</f>
        <v>7</v>
      </c>
      <c r="H63" s="201">
        <f>COUNTIF(K63:AJ63,"&lt;150")</f>
        <v>16</v>
      </c>
      <c r="I63" s="201">
        <f>G63-H63</f>
        <v>-9</v>
      </c>
      <c r="J63" s="146">
        <f>SUM(G63/F63%)</f>
        <v>30.434782608695652</v>
      </c>
      <c r="K63" s="127"/>
      <c r="L63" s="127">
        <v>150</v>
      </c>
      <c r="M63" s="151">
        <v>114</v>
      </c>
      <c r="N63" s="151">
        <v>150</v>
      </c>
      <c r="O63" s="151">
        <v>150</v>
      </c>
      <c r="P63" s="151">
        <v>102</v>
      </c>
      <c r="Q63" s="151"/>
      <c r="R63" s="151"/>
      <c r="S63" s="151">
        <v>129</v>
      </c>
      <c r="T63" s="151">
        <v>116</v>
      </c>
      <c r="U63" s="151">
        <v>126</v>
      </c>
      <c r="V63" s="151">
        <v>141</v>
      </c>
      <c r="W63" s="151">
        <v>94</v>
      </c>
      <c r="X63" s="151">
        <v>150</v>
      </c>
      <c r="Y63" s="151">
        <v>140</v>
      </c>
      <c r="Z63" s="151">
        <v>110</v>
      </c>
      <c r="AA63" s="151">
        <v>113</v>
      </c>
      <c r="AB63" s="151">
        <v>150</v>
      </c>
      <c r="AC63" s="151">
        <v>150</v>
      </c>
      <c r="AD63" s="151">
        <v>110</v>
      </c>
      <c r="AE63" s="151">
        <v>146</v>
      </c>
      <c r="AF63" s="151">
        <v>104</v>
      </c>
      <c r="AG63" s="151">
        <v>117</v>
      </c>
      <c r="AH63" s="151">
        <v>140</v>
      </c>
      <c r="AI63" s="151">
        <v>137</v>
      </c>
      <c r="AJ63" s="151">
        <v>150</v>
      </c>
      <c r="AL63" s="119" t="s">
        <v>107</v>
      </c>
      <c r="AM63" s="119" t="s">
        <v>59</v>
      </c>
    </row>
    <row r="64" spans="1:39" s="41" customFormat="1" ht="19.5" customHeight="1">
      <c r="A64" s="185" t="s">
        <v>231</v>
      </c>
      <c r="B64" s="119" t="s">
        <v>59</v>
      </c>
      <c r="C64" s="211">
        <v>40</v>
      </c>
      <c r="D64" s="177">
        <f>SUM(E64-I64)</f>
        <v>41</v>
      </c>
      <c r="E64" s="177">
        <v>40</v>
      </c>
      <c r="F64" s="201">
        <f>G64+H64</f>
        <v>1</v>
      </c>
      <c r="G64" s="201">
        <f>COUNTIF(K64:AJ64,"150")</f>
        <v>0</v>
      </c>
      <c r="H64" s="201">
        <f>COUNTIF(K64:AJ64,"&lt;150")</f>
        <v>1</v>
      </c>
      <c r="I64" s="201">
        <f>G64-H64</f>
        <v>-1</v>
      </c>
      <c r="J64" s="146">
        <f>SUM(G64/F64%)</f>
        <v>0</v>
      </c>
      <c r="K64" s="127"/>
      <c r="L64" s="127"/>
      <c r="M64" s="151"/>
      <c r="N64" s="151"/>
      <c r="O64" s="151">
        <v>137</v>
      </c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L64" s="119" t="s">
        <v>231</v>
      </c>
      <c r="AM64" s="119" t="s">
        <v>59</v>
      </c>
    </row>
    <row r="65" spans="1:39" s="41" customFormat="1" ht="19.5" customHeight="1">
      <c r="A65" s="119" t="s">
        <v>108</v>
      </c>
      <c r="B65" s="119" t="s">
        <v>59</v>
      </c>
      <c r="C65" s="211">
        <v>40</v>
      </c>
      <c r="D65" s="177">
        <f>SUM(E65-I65)</f>
        <v>41</v>
      </c>
      <c r="E65" s="177">
        <v>40</v>
      </c>
      <c r="F65" s="201">
        <f>G65+H65</f>
        <v>1</v>
      </c>
      <c r="G65" s="201">
        <f>COUNTIF(K65:AJ65,"150")</f>
        <v>0</v>
      </c>
      <c r="H65" s="201">
        <f>COUNTIF(K65:AJ65,"&lt;150")</f>
        <v>1</v>
      </c>
      <c r="I65" s="201">
        <f>G65-H65</f>
        <v>-1</v>
      </c>
      <c r="J65" s="146">
        <f>SUM(G65/F65%)</f>
        <v>0</v>
      </c>
      <c r="K65" s="127">
        <v>106</v>
      </c>
      <c r="L65" s="127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L65" s="119" t="s">
        <v>108</v>
      </c>
      <c r="AM65" s="119" t="s">
        <v>59</v>
      </c>
    </row>
    <row r="66" spans="1:39" s="41" customFormat="1" ht="19.5" customHeight="1">
      <c r="A66" s="119" t="s">
        <v>109</v>
      </c>
      <c r="B66" s="119" t="s">
        <v>59</v>
      </c>
      <c r="C66" s="211">
        <v>30</v>
      </c>
      <c r="D66" s="177">
        <f>SUM(E66-I66)</f>
        <v>31</v>
      </c>
      <c r="E66" s="177">
        <v>30</v>
      </c>
      <c r="F66" s="201">
        <f>G66+H66</f>
        <v>1</v>
      </c>
      <c r="G66" s="201">
        <f>COUNTIF(K66:AJ66,"150")</f>
        <v>0</v>
      </c>
      <c r="H66" s="201">
        <f>COUNTIF(K66:AJ66,"&lt;150")</f>
        <v>1</v>
      </c>
      <c r="I66" s="201">
        <f>G66-H66</f>
        <v>-1</v>
      </c>
      <c r="J66" s="146">
        <f>SUM(G66/F66%)</f>
        <v>0</v>
      </c>
      <c r="K66" s="127"/>
      <c r="L66" s="127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>
        <v>131</v>
      </c>
      <c r="AH66" s="151"/>
      <c r="AI66" s="151"/>
      <c r="AJ66" s="151"/>
      <c r="AL66" s="119" t="s">
        <v>109</v>
      </c>
      <c r="AM66" s="119" t="s">
        <v>59</v>
      </c>
    </row>
    <row r="67" spans="1:39" s="41" customFormat="1" ht="19.5" customHeight="1">
      <c r="A67" s="185" t="s">
        <v>225</v>
      </c>
      <c r="B67" s="119" t="s">
        <v>59</v>
      </c>
      <c r="C67" s="211">
        <v>50</v>
      </c>
      <c r="D67" s="177">
        <f>SUM(E67-I67)</f>
        <v>47</v>
      </c>
      <c r="E67" s="177">
        <v>40</v>
      </c>
      <c r="F67" s="201">
        <f>G67+H67</f>
        <v>15</v>
      </c>
      <c r="G67" s="201">
        <f>COUNTIF(K67:AJ67,"150")</f>
        <v>4</v>
      </c>
      <c r="H67" s="201">
        <f>COUNTIF(K67:AJ67,"&lt;150")</f>
        <v>11</v>
      </c>
      <c r="I67" s="201">
        <f>G67-H67</f>
        <v>-7</v>
      </c>
      <c r="J67" s="146">
        <f>SUM(G67/F67%)</f>
        <v>26.666666666666668</v>
      </c>
      <c r="K67" s="127"/>
      <c r="L67" s="127"/>
      <c r="M67" s="151">
        <v>135</v>
      </c>
      <c r="N67" s="151">
        <v>150</v>
      </c>
      <c r="O67" s="151"/>
      <c r="P67" s="151"/>
      <c r="Q67" s="151">
        <v>98</v>
      </c>
      <c r="R67" s="151"/>
      <c r="S67" s="151">
        <v>70</v>
      </c>
      <c r="T67" s="151">
        <v>142</v>
      </c>
      <c r="U67" s="151">
        <v>150</v>
      </c>
      <c r="V67" s="151">
        <v>150</v>
      </c>
      <c r="W67" s="151">
        <v>133</v>
      </c>
      <c r="X67" s="151">
        <v>149</v>
      </c>
      <c r="Y67" s="151"/>
      <c r="Z67" s="151"/>
      <c r="AA67" s="151">
        <v>142</v>
      </c>
      <c r="AB67" s="151">
        <v>150</v>
      </c>
      <c r="AC67" s="151">
        <v>126</v>
      </c>
      <c r="AD67" s="151"/>
      <c r="AE67" s="151">
        <v>139</v>
      </c>
      <c r="AF67" s="151">
        <v>135</v>
      </c>
      <c r="AG67" s="151"/>
      <c r="AH67" s="151">
        <v>120</v>
      </c>
      <c r="AI67" s="151"/>
      <c r="AJ67" s="151"/>
      <c r="AL67" s="119" t="s">
        <v>225</v>
      </c>
      <c r="AM67" s="119" t="s">
        <v>59</v>
      </c>
    </row>
    <row r="68" spans="1:39" s="41" customFormat="1" ht="19.5" customHeight="1">
      <c r="A68" s="185" t="s">
        <v>226</v>
      </c>
      <c r="B68" s="119" t="s">
        <v>59</v>
      </c>
      <c r="C68" s="211">
        <v>60</v>
      </c>
      <c r="D68" s="177">
        <f>SUM(E68-I68)</f>
        <v>65</v>
      </c>
      <c r="E68" s="177">
        <v>50</v>
      </c>
      <c r="F68" s="201">
        <f>G68+H68</f>
        <v>23</v>
      </c>
      <c r="G68" s="201">
        <f>COUNTIF(K68:AJ68,"150")</f>
        <v>4</v>
      </c>
      <c r="H68" s="201">
        <f>COUNTIF(K68:AJ68,"&lt;150")</f>
        <v>19</v>
      </c>
      <c r="I68" s="201">
        <f>G68-H68</f>
        <v>-15</v>
      </c>
      <c r="J68" s="146">
        <f>SUM(G68/F68%)</f>
        <v>17.391304347826086</v>
      </c>
      <c r="K68" s="204"/>
      <c r="L68" s="204"/>
      <c r="M68" s="204">
        <v>137</v>
      </c>
      <c r="N68" s="204">
        <v>141</v>
      </c>
      <c r="O68" s="204">
        <v>136</v>
      </c>
      <c r="P68" s="204">
        <v>96</v>
      </c>
      <c r="Q68" s="204"/>
      <c r="R68" s="204">
        <v>121</v>
      </c>
      <c r="S68" s="204">
        <v>148</v>
      </c>
      <c r="T68" s="204">
        <v>150</v>
      </c>
      <c r="U68" s="204">
        <v>150</v>
      </c>
      <c r="V68" s="204">
        <v>144</v>
      </c>
      <c r="W68" s="204">
        <v>113</v>
      </c>
      <c r="X68" s="151">
        <v>102</v>
      </c>
      <c r="Y68" s="151">
        <v>150</v>
      </c>
      <c r="Z68" s="151">
        <v>134</v>
      </c>
      <c r="AA68" s="151">
        <v>144</v>
      </c>
      <c r="AB68" s="151">
        <v>119</v>
      </c>
      <c r="AC68" s="151">
        <v>145</v>
      </c>
      <c r="AD68" s="151">
        <v>134</v>
      </c>
      <c r="AE68" s="151">
        <v>127</v>
      </c>
      <c r="AF68" s="151">
        <v>112</v>
      </c>
      <c r="AG68" s="151">
        <v>150</v>
      </c>
      <c r="AH68" s="151">
        <v>142</v>
      </c>
      <c r="AI68" s="151">
        <v>110</v>
      </c>
      <c r="AJ68" s="151">
        <v>127</v>
      </c>
      <c r="AL68" s="119" t="s">
        <v>226</v>
      </c>
      <c r="AM68" s="119" t="s">
        <v>59</v>
      </c>
    </row>
    <row r="69" spans="1:39" s="41" customFormat="1" ht="19.5" customHeight="1">
      <c r="A69" s="119" t="s">
        <v>111</v>
      </c>
      <c r="B69" s="119" t="s">
        <v>59</v>
      </c>
      <c r="C69" s="211">
        <v>70</v>
      </c>
      <c r="D69" s="177">
        <f>SUM(E69-I69)</f>
        <v>70</v>
      </c>
      <c r="E69" s="177">
        <v>65</v>
      </c>
      <c r="F69" s="201">
        <f>G69+H69</f>
        <v>9</v>
      </c>
      <c r="G69" s="201">
        <f>COUNTIF(K69:AJ69,"150")</f>
        <v>2</v>
      </c>
      <c r="H69" s="201">
        <f>COUNTIF(K69:AJ69,"&lt;150")</f>
        <v>7</v>
      </c>
      <c r="I69" s="201">
        <f>G69-H69</f>
        <v>-5</v>
      </c>
      <c r="J69" s="146">
        <f>SUM(G69/F69%)</f>
        <v>22.22222222222222</v>
      </c>
      <c r="K69" s="127">
        <v>150</v>
      </c>
      <c r="L69" s="127">
        <v>121</v>
      </c>
      <c r="M69" s="151"/>
      <c r="N69" s="151"/>
      <c r="O69" s="151"/>
      <c r="P69" s="151"/>
      <c r="Q69" s="151">
        <v>150</v>
      </c>
      <c r="R69" s="151">
        <v>138</v>
      </c>
      <c r="S69" s="151">
        <v>142</v>
      </c>
      <c r="T69" s="151"/>
      <c r="U69" s="151"/>
      <c r="V69" s="151"/>
      <c r="W69" s="151">
        <v>133</v>
      </c>
      <c r="X69" s="151"/>
      <c r="Y69" s="151"/>
      <c r="Z69" s="151">
        <v>136</v>
      </c>
      <c r="AA69" s="151"/>
      <c r="AB69" s="151">
        <v>126</v>
      </c>
      <c r="AC69" s="151"/>
      <c r="AD69" s="151"/>
      <c r="AE69" s="151"/>
      <c r="AF69" s="151"/>
      <c r="AG69" s="151"/>
      <c r="AH69" s="151">
        <v>146</v>
      </c>
      <c r="AI69" s="151"/>
      <c r="AJ69" s="151"/>
      <c r="AL69" s="119" t="s">
        <v>111</v>
      </c>
      <c r="AM69" s="119" t="s">
        <v>59</v>
      </c>
    </row>
    <row r="70" spans="1:39" s="41" customFormat="1" ht="19.5" customHeight="1">
      <c r="A70" s="119" t="s">
        <v>112</v>
      </c>
      <c r="B70" s="119" t="s">
        <v>59</v>
      </c>
      <c r="C70" s="211">
        <v>50</v>
      </c>
      <c r="D70" s="177">
        <f>SUM(E70-I70)</f>
        <v>49</v>
      </c>
      <c r="E70" s="177">
        <v>50</v>
      </c>
      <c r="F70" s="201">
        <f>G70+H70</f>
        <v>19</v>
      </c>
      <c r="G70" s="201">
        <f>COUNTIF(K70:AJ70,"150")</f>
        <v>10</v>
      </c>
      <c r="H70" s="201">
        <f>COUNTIF(K70:AJ70,"&lt;150")</f>
        <v>9</v>
      </c>
      <c r="I70" s="201">
        <f>G70-H70</f>
        <v>1</v>
      </c>
      <c r="J70" s="146">
        <f>SUM(G70/F70%)</f>
        <v>52.63157894736842</v>
      </c>
      <c r="K70" s="127">
        <v>150</v>
      </c>
      <c r="L70" s="127">
        <v>150</v>
      </c>
      <c r="M70" s="151">
        <v>150</v>
      </c>
      <c r="N70" s="151">
        <v>124</v>
      </c>
      <c r="O70" s="151"/>
      <c r="P70" s="151">
        <v>150</v>
      </c>
      <c r="Q70" s="151">
        <v>150</v>
      </c>
      <c r="R70" s="151">
        <v>150</v>
      </c>
      <c r="S70" s="151">
        <v>121</v>
      </c>
      <c r="T70" s="151">
        <v>133</v>
      </c>
      <c r="U70" s="151">
        <v>150</v>
      </c>
      <c r="V70" s="151">
        <v>132</v>
      </c>
      <c r="W70" s="151">
        <v>93</v>
      </c>
      <c r="X70" s="151">
        <v>150</v>
      </c>
      <c r="Y70" s="151">
        <v>135</v>
      </c>
      <c r="Z70" s="151"/>
      <c r="AA70" s="151">
        <v>150</v>
      </c>
      <c r="AB70" s="151"/>
      <c r="AC70" s="151">
        <v>150</v>
      </c>
      <c r="AD70" s="151"/>
      <c r="AE70" s="151">
        <v>133</v>
      </c>
      <c r="AF70" s="151">
        <v>133</v>
      </c>
      <c r="AG70" s="151"/>
      <c r="AH70" s="151"/>
      <c r="AI70" s="151">
        <v>114</v>
      </c>
      <c r="AJ70" s="151"/>
      <c r="AL70" s="119" t="s">
        <v>112</v>
      </c>
      <c r="AM70" s="119" t="s">
        <v>59</v>
      </c>
    </row>
    <row r="71" spans="1:39" s="41" customFormat="1" ht="19.5" customHeight="1">
      <c r="A71" s="119" t="s">
        <v>113</v>
      </c>
      <c r="B71" s="119" t="s">
        <v>5</v>
      </c>
      <c r="C71" s="211">
        <v>70</v>
      </c>
      <c r="D71" s="177">
        <f>SUM(E71-I71)</f>
        <v>73</v>
      </c>
      <c r="E71" s="177">
        <v>70</v>
      </c>
      <c r="F71" s="201">
        <f>G71+H71</f>
        <v>19</v>
      </c>
      <c r="G71" s="201">
        <f>COUNTIF(K71:AJ71,"150")</f>
        <v>8</v>
      </c>
      <c r="H71" s="201">
        <f>COUNTIF(K71:AJ71,"&lt;150")</f>
        <v>11</v>
      </c>
      <c r="I71" s="201">
        <f>G71-H71</f>
        <v>-3</v>
      </c>
      <c r="J71" s="146">
        <f>SUM(G71/F71%)</f>
        <v>42.10526315789474</v>
      </c>
      <c r="K71" s="127">
        <v>125</v>
      </c>
      <c r="L71" s="127">
        <v>150</v>
      </c>
      <c r="M71" s="151">
        <v>140</v>
      </c>
      <c r="N71" s="151">
        <v>150</v>
      </c>
      <c r="O71" s="151">
        <v>150</v>
      </c>
      <c r="P71" s="151">
        <v>113</v>
      </c>
      <c r="Q71" s="151"/>
      <c r="R71" s="151">
        <v>150</v>
      </c>
      <c r="S71" s="151">
        <v>140</v>
      </c>
      <c r="T71" s="151"/>
      <c r="U71" s="151">
        <v>150</v>
      </c>
      <c r="V71" s="151">
        <v>128</v>
      </c>
      <c r="W71" s="151">
        <v>148</v>
      </c>
      <c r="X71" s="151"/>
      <c r="Y71" s="151"/>
      <c r="Z71" s="151">
        <v>115</v>
      </c>
      <c r="AA71" s="151"/>
      <c r="AB71" s="151">
        <v>116</v>
      </c>
      <c r="AC71" s="151">
        <v>150</v>
      </c>
      <c r="AD71" s="151">
        <v>150</v>
      </c>
      <c r="AE71" s="151">
        <v>113</v>
      </c>
      <c r="AF71" s="151"/>
      <c r="AG71" s="151">
        <v>150</v>
      </c>
      <c r="AH71" s="151">
        <v>147</v>
      </c>
      <c r="AI71" s="151"/>
      <c r="AJ71" s="151">
        <v>107</v>
      </c>
      <c r="AL71" s="119" t="s">
        <v>113</v>
      </c>
      <c r="AM71" s="119" t="s">
        <v>5</v>
      </c>
    </row>
    <row r="72" spans="1:39" s="41" customFormat="1" ht="19.5" customHeight="1">
      <c r="A72" s="185" t="s">
        <v>219</v>
      </c>
      <c r="B72" s="119" t="s">
        <v>5</v>
      </c>
      <c r="C72" s="211">
        <v>65</v>
      </c>
      <c r="D72" s="177">
        <f>SUM(E72-I72)</f>
        <v>72</v>
      </c>
      <c r="E72" s="177">
        <v>60</v>
      </c>
      <c r="F72" s="201">
        <f>G72+H72</f>
        <v>18</v>
      </c>
      <c r="G72" s="201">
        <f>COUNTIF(K72:AJ72,"150")</f>
        <v>3</v>
      </c>
      <c r="H72" s="201">
        <f>COUNTIF(K72:AJ72,"&lt;150")</f>
        <v>15</v>
      </c>
      <c r="I72" s="201">
        <f>G72-H72</f>
        <v>-12</v>
      </c>
      <c r="J72" s="146">
        <f>SUM(G72/F72%)</f>
        <v>16.666666666666668</v>
      </c>
      <c r="K72" s="204">
        <v>103</v>
      </c>
      <c r="L72" s="204">
        <v>109</v>
      </c>
      <c r="M72" s="204">
        <v>111</v>
      </c>
      <c r="N72" s="204">
        <v>115</v>
      </c>
      <c r="O72" s="204">
        <v>114</v>
      </c>
      <c r="P72" s="204">
        <v>95</v>
      </c>
      <c r="Q72" s="204">
        <v>101</v>
      </c>
      <c r="R72" s="204">
        <v>105</v>
      </c>
      <c r="S72" s="204">
        <v>150</v>
      </c>
      <c r="T72" s="204">
        <v>127</v>
      </c>
      <c r="U72" s="204">
        <v>140</v>
      </c>
      <c r="V72" s="204"/>
      <c r="W72" s="204">
        <v>119</v>
      </c>
      <c r="X72" s="151">
        <v>134</v>
      </c>
      <c r="Y72" s="151">
        <v>139</v>
      </c>
      <c r="Z72" s="151"/>
      <c r="AA72" s="151">
        <v>136</v>
      </c>
      <c r="AB72" s="151">
        <v>108</v>
      </c>
      <c r="AC72" s="151"/>
      <c r="AD72" s="151"/>
      <c r="AE72" s="151">
        <v>150</v>
      </c>
      <c r="AF72" s="151">
        <v>150</v>
      </c>
      <c r="AG72" s="151"/>
      <c r="AH72" s="151"/>
      <c r="AI72" s="151"/>
      <c r="AJ72" s="151"/>
      <c r="AL72" s="119" t="s">
        <v>219</v>
      </c>
      <c r="AM72" s="119" t="s">
        <v>5</v>
      </c>
    </row>
    <row r="73" spans="1:39" s="41" customFormat="1" ht="19.5" customHeight="1">
      <c r="A73" s="119" t="s">
        <v>116</v>
      </c>
      <c r="B73" s="119" t="s">
        <v>5</v>
      </c>
      <c r="C73" s="211">
        <v>60</v>
      </c>
      <c r="D73" s="177">
        <f>SUM(E73-I73)</f>
        <v>62</v>
      </c>
      <c r="E73" s="177">
        <v>65</v>
      </c>
      <c r="F73" s="201">
        <f>G73+H73</f>
        <v>23</v>
      </c>
      <c r="G73" s="201">
        <f>COUNTIF(K73:AJ73,"150")</f>
        <v>13</v>
      </c>
      <c r="H73" s="201">
        <f>COUNTIF(K73:AJ73,"&lt;150")</f>
        <v>10</v>
      </c>
      <c r="I73" s="201">
        <f>G73-H73</f>
        <v>3</v>
      </c>
      <c r="J73" s="146">
        <f>SUM(G73/F73%)</f>
        <v>56.52173913043478</v>
      </c>
      <c r="K73" s="127">
        <v>105</v>
      </c>
      <c r="L73" s="127">
        <v>104</v>
      </c>
      <c r="M73" s="151">
        <v>150</v>
      </c>
      <c r="N73" s="151">
        <v>105</v>
      </c>
      <c r="O73" s="151">
        <v>150</v>
      </c>
      <c r="P73" s="151">
        <v>150</v>
      </c>
      <c r="Q73" s="151">
        <v>150</v>
      </c>
      <c r="R73" s="151">
        <v>150</v>
      </c>
      <c r="S73" s="151">
        <v>116</v>
      </c>
      <c r="T73" s="151">
        <v>137</v>
      </c>
      <c r="U73" s="151"/>
      <c r="V73" s="151">
        <v>150</v>
      </c>
      <c r="W73" s="151">
        <v>150</v>
      </c>
      <c r="X73" s="151">
        <v>141</v>
      </c>
      <c r="Y73" s="151">
        <v>150</v>
      </c>
      <c r="Z73" s="151">
        <v>150</v>
      </c>
      <c r="AA73" s="151">
        <v>147</v>
      </c>
      <c r="AB73" s="151">
        <v>136</v>
      </c>
      <c r="AC73" s="151">
        <v>150</v>
      </c>
      <c r="AD73" s="151">
        <v>150</v>
      </c>
      <c r="AE73" s="151"/>
      <c r="AF73" s="151">
        <v>150</v>
      </c>
      <c r="AG73" s="151"/>
      <c r="AH73" s="151">
        <v>150</v>
      </c>
      <c r="AI73" s="151">
        <v>146</v>
      </c>
      <c r="AJ73" s="151">
        <v>142</v>
      </c>
      <c r="AL73" s="119" t="s">
        <v>116</v>
      </c>
      <c r="AM73" s="119" t="s">
        <v>5</v>
      </c>
    </row>
    <row r="74" spans="1:39" s="41" customFormat="1" ht="19.5" customHeight="1">
      <c r="A74" s="185" t="s">
        <v>232</v>
      </c>
      <c r="B74" s="119" t="s">
        <v>5</v>
      </c>
      <c r="C74" s="211">
        <v>40</v>
      </c>
      <c r="D74" s="177">
        <f>SUM(E74-I74)</f>
        <v>42</v>
      </c>
      <c r="E74" s="177">
        <v>40</v>
      </c>
      <c r="F74" s="201">
        <f>G74+H74</f>
        <v>14</v>
      </c>
      <c r="G74" s="201">
        <f>COUNTIF(K74:AJ74,"150")</f>
        <v>6</v>
      </c>
      <c r="H74" s="201">
        <f>COUNTIF(K74:AJ74,"&lt;150")</f>
        <v>8</v>
      </c>
      <c r="I74" s="201">
        <f>G74-H74</f>
        <v>-2</v>
      </c>
      <c r="J74" s="146">
        <f>SUM(G74/F74%)</f>
        <v>42.857142857142854</v>
      </c>
      <c r="K74" s="127"/>
      <c r="L74" s="127"/>
      <c r="M74" s="151"/>
      <c r="N74" s="151"/>
      <c r="O74" s="151"/>
      <c r="P74" s="151">
        <v>150</v>
      </c>
      <c r="Q74" s="151">
        <v>116</v>
      </c>
      <c r="R74" s="151">
        <v>82</v>
      </c>
      <c r="S74" s="151"/>
      <c r="T74" s="151">
        <v>150</v>
      </c>
      <c r="U74" s="151">
        <v>114</v>
      </c>
      <c r="V74" s="151">
        <v>150</v>
      </c>
      <c r="W74" s="151"/>
      <c r="X74" s="151">
        <v>150</v>
      </c>
      <c r="Y74" s="151">
        <v>149</v>
      </c>
      <c r="Z74" s="151"/>
      <c r="AA74" s="151">
        <v>100</v>
      </c>
      <c r="AB74" s="151"/>
      <c r="AC74" s="151"/>
      <c r="AD74" s="151">
        <v>128</v>
      </c>
      <c r="AE74" s="151">
        <v>150</v>
      </c>
      <c r="AF74" s="151">
        <v>150</v>
      </c>
      <c r="AG74" s="151">
        <v>116</v>
      </c>
      <c r="AH74" s="151"/>
      <c r="AI74" s="151">
        <v>149</v>
      </c>
      <c r="AJ74" s="151"/>
      <c r="AL74" s="119" t="s">
        <v>232</v>
      </c>
      <c r="AM74" s="119" t="s">
        <v>5</v>
      </c>
    </row>
    <row r="75" spans="1:39" s="41" customFormat="1" ht="19.5" customHeight="1">
      <c r="A75" s="119" t="s">
        <v>117</v>
      </c>
      <c r="B75" s="119" t="s">
        <v>5</v>
      </c>
      <c r="C75" s="211">
        <v>35</v>
      </c>
      <c r="D75" s="177">
        <f>SUM(E75-I75)</f>
        <v>33</v>
      </c>
      <c r="E75" s="177">
        <v>40</v>
      </c>
      <c r="F75" s="201">
        <f>G75+H75</f>
        <v>21</v>
      </c>
      <c r="G75" s="201">
        <f>COUNTIF(K75:AJ75,"150")</f>
        <v>14</v>
      </c>
      <c r="H75" s="201">
        <f>COUNTIF(K75:AJ75,"&lt;150")</f>
        <v>7</v>
      </c>
      <c r="I75" s="201">
        <f>G75-H75</f>
        <v>7</v>
      </c>
      <c r="J75" s="146">
        <f>SUM(G75/F75%)</f>
        <v>66.66666666666667</v>
      </c>
      <c r="K75" s="127">
        <v>130</v>
      </c>
      <c r="L75" s="127">
        <v>150</v>
      </c>
      <c r="M75" s="151">
        <v>150</v>
      </c>
      <c r="N75" s="151">
        <v>137</v>
      </c>
      <c r="O75" s="151">
        <v>150</v>
      </c>
      <c r="P75" s="151"/>
      <c r="Q75" s="151">
        <v>150</v>
      </c>
      <c r="R75" s="151"/>
      <c r="S75" s="151"/>
      <c r="T75" s="151">
        <v>98</v>
      </c>
      <c r="U75" s="151">
        <v>150</v>
      </c>
      <c r="V75" s="151">
        <v>150</v>
      </c>
      <c r="W75" s="151">
        <v>134</v>
      </c>
      <c r="X75" s="151">
        <v>150</v>
      </c>
      <c r="Y75" s="151">
        <v>150</v>
      </c>
      <c r="Z75" s="151">
        <v>150</v>
      </c>
      <c r="AA75" s="151">
        <v>150</v>
      </c>
      <c r="AB75" s="151">
        <v>150</v>
      </c>
      <c r="AC75" s="151">
        <v>91</v>
      </c>
      <c r="AD75" s="151"/>
      <c r="AE75" s="151"/>
      <c r="AF75" s="151">
        <v>150</v>
      </c>
      <c r="AG75" s="151">
        <v>133</v>
      </c>
      <c r="AH75" s="151">
        <v>150</v>
      </c>
      <c r="AI75" s="151">
        <v>139</v>
      </c>
      <c r="AJ75" s="151">
        <v>150</v>
      </c>
      <c r="AL75" s="119" t="s">
        <v>117</v>
      </c>
      <c r="AM75" s="119" t="s">
        <v>5</v>
      </c>
    </row>
    <row r="76" spans="1:39" s="41" customFormat="1" ht="19.5" customHeight="1">
      <c r="A76" s="119" t="s">
        <v>118</v>
      </c>
      <c r="B76" s="119" t="s">
        <v>5</v>
      </c>
      <c r="C76" s="211">
        <v>75</v>
      </c>
      <c r="D76" s="177">
        <f>SUM(E76-I76)</f>
        <v>75</v>
      </c>
      <c r="E76" s="177">
        <v>70</v>
      </c>
      <c r="F76" s="201">
        <f>G76+H76</f>
        <v>7</v>
      </c>
      <c r="G76" s="201">
        <f>COUNTIF(K76:AJ76,"150")</f>
        <v>1</v>
      </c>
      <c r="H76" s="201">
        <f>COUNTIF(K76:AJ76,"&lt;150")</f>
        <v>6</v>
      </c>
      <c r="I76" s="201">
        <f>G76-H76</f>
        <v>-5</v>
      </c>
      <c r="J76" s="146">
        <f>SUM(G76/F76%)</f>
        <v>14.285714285714285</v>
      </c>
      <c r="K76" s="127"/>
      <c r="L76" s="127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>
        <v>116</v>
      </c>
      <c r="AA76" s="151"/>
      <c r="AB76" s="151"/>
      <c r="AC76" s="151">
        <v>136</v>
      </c>
      <c r="AD76" s="151">
        <v>133</v>
      </c>
      <c r="AE76" s="151"/>
      <c r="AF76" s="151"/>
      <c r="AG76" s="151">
        <v>138</v>
      </c>
      <c r="AH76" s="151">
        <v>150</v>
      </c>
      <c r="AI76" s="151">
        <v>107</v>
      </c>
      <c r="AJ76" s="151">
        <v>118</v>
      </c>
      <c r="AL76" s="119" t="s">
        <v>118</v>
      </c>
      <c r="AM76" s="119" t="s">
        <v>5</v>
      </c>
    </row>
    <row r="77" spans="1:39" s="41" customFormat="1" ht="19.5" customHeight="1">
      <c r="A77" s="119" t="s">
        <v>114</v>
      </c>
      <c r="B77" s="119" t="s">
        <v>3</v>
      </c>
      <c r="C77" s="211">
        <v>45</v>
      </c>
      <c r="D77" s="177">
        <f>SUM(E77-I77)</f>
        <v>46</v>
      </c>
      <c r="E77" s="177">
        <v>45</v>
      </c>
      <c r="F77" s="201">
        <f>G77+H77</f>
        <v>1</v>
      </c>
      <c r="G77" s="201">
        <f>COUNTIF(K77:AJ77,"150")</f>
        <v>0</v>
      </c>
      <c r="H77" s="201">
        <f>COUNTIF(K77:AJ77,"&lt;150")</f>
        <v>1</v>
      </c>
      <c r="I77" s="201">
        <f>G77-H77</f>
        <v>-1</v>
      </c>
      <c r="J77" s="146">
        <f>SUM(G77/F77%)</f>
        <v>0</v>
      </c>
      <c r="K77" s="127"/>
      <c r="L77" s="127"/>
      <c r="M77" s="151"/>
      <c r="N77" s="151"/>
      <c r="O77" s="151"/>
      <c r="P77" s="151"/>
      <c r="Q77" s="151"/>
      <c r="R77" s="151"/>
      <c r="S77" s="151"/>
      <c r="T77" s="151">
        <v>96</v>
      </c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L77" s="119" t="s">
        <v>114</v>
      </c>
      <c r="AM77" s="119" t="s">
        <v>3</v>
      </c>
    </row>
    <row r="78" spans="1:39" s="41" customFormat="1" ht="19.5" customHeight="1">
      <c r="A78" s="185" t="s">
        <v>218</v>
      </c>
      <c r="B78" s="119" t="s">
        <v>3</v>
      </c>
      <c r="C78" s="211">
        <v>20</v>
      </c>
      <c r="D78" s="177">
        <f>SUM(E78-I78)</f>
        <v>16</v>
      </c>
      <c r="E78" s="177">
        <v>20</v>
      </c>
      <c r="F78" s="201">
        <f>G78+H78</f>
        <v>24</v>
      </c>
      <c r="G78" s="201">
        <f>COUNTIF(K78:AJ78,"150")</f>
        <v>14</v>
      </c>
      <c r="H78" s="201">
        <f>COUNTIF(K78:AJ78,"&lt;150")</f>
        <v>10</v>
      </c>
      <c r="I78" s="201">
        <f>G78-H78</f>
        <v>4</v>
      </c>
      <c r="J78" s="146">
        <f>SUM(G78/F78%)</f>
        <v>58.333333333333336</v>
      </c>
      <c r="K78" s="204">
        <v>150</v>
      </c>
      <c r="L78" s="204">
        <v>109</v>
      </c>
      <c r="M78" s="204"/>
      <c r="N78" s="204">
        <v>119</v>
      </c>
      <c r="O78" s="204">
        <v>150</v>
      </c>
      <c r="P78" s="204">
        <v>150</v>
      </c>
      <c r="Q78" s="204">
        <v>150</v>
      </c>
      <c r="R78" s="204">
        <v>150</v>
      </c>
      <c r="S78" s="204">
        <v>150</v>
      </c>
      <c r="T78" s="204">
        <v>102</v>
      </c>
      <c r="U78" s="204">
        <v>150</v>
      </c>
      <c r="V78" s="204">
        <v>150</v>
      </c>
      <c r="W78" s="204">
        <v>150</v>
      </c>
      <c r="X78" s="151">
        <v>117</v>
      </c>
      <c r="Y78" s="151">
        <v>144</v>
      </c>
      <c r="Z78" s="151">
        <v>150</v>
      </c>
      <c r="AA78" s="151">
        <v>150</v>
      </c>
      <c r="AB78" s="151">
        <v>108</v>
      </c>
      <c r="AC78" s="151">
        <v>119</v>
      </c>
      <c r="AD78" s="151">
        <v>150</v>
      </c>
      <c r="AE78" s="151">
        <v>150</v>
      </c>
      <c r="AF78" s="151">
        <v>106</v>
      </c>
      <c r="AG78" s="151">
        <v>149</v>
      </c>
      <c r="AH78" s="151"/>
      <c r="AI78" s="151">
        <v>139</v>
      </c>
      <c r="AJ78" s="151">
        <v>150</v>
      </c>
      <c r="AL78" s="119" t="s">
        <v>218</v>
      </c>
      <c r="AM78" s="119" t="s">
        <v>3</v>
      </c>
    </row>
    <row r="79" spans="1:39" s="41" customFormat="1" ht="19.5" customHeight="1">
      <c r="A79" s="119" t="s">
        <v>115</v>
      </c>
      <c r="B79" s="119" t="s">
        <v>3</v>
      </c>
      <c r="C79" s="211">
        <v>45</v>
      </c>
      <c r="D79" s="177">
        <f>SUM(E79-I79)</f>
        <v>44</v>
      </c>
      <c r="E79" s="177">
        <v>45</v>
      </c>
      <c r="F79" s="201">
        <f>G79+H79</f>
        <v>7</v>
      </c>
      <c r="G79" s="201">
        <f>COUNTIF(K79:AJ79,"150")</f>
        <v>4</v>
      </c>
      <c r="H79" s="201">
        <f>COUNTIF(K79:AJ79,"&lt;150")</f>
        <v>3</v>
      </c>
      <c r="I79" s="201">
        <f>G79-H79</f>
        <v>1</v>
      </c>
      <c r="J79" s="146">
        <f>SUM(G79/F79%)</f>
        <v>57.14285714285714</v>
      </c>
      <c r="K79" s="127"/>
      <c r="L79" s="127"/>
      <c r="M79" s="151"/>
      <c r="N79" s="151"/>
      <c r="O79" s="151">
        <v>150</v>
      </c>
      <c r="P79" s="151"/>
      <c r="Q79" s="151">
        <v>106</v>
      </c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>
        <v>137</v>
      </c>
      <c r="AE79" s="151"/>
      <c r="AF79" s="151">
        <v>150</v>
      </c>
      <c r="AG79" s="151">
        <v>150</v>
      </c>
      <c r="AH79" s="151">
        <v>150</v>
      </c>
      <c r="AI79" s="151">
        <v>138</v>
      </c>
      <c r="AJ79" s="151"/>
      <c r="AL79" s="119" t="s">
        <v>115</v>
      </c>
      <c r="AM79" s="119" t="s">
        <v>3</v>
      </c>
    </row>
    <row r="80" spans="1:39" s="41" customFormat="1" ht="19.5" customHeight="1">
      <c r="A80" s="119" t="s">
        <v>173</v>
      </c>
      <c r="B80" s="119" t="s">
        <v>3</v>
      </c>
      <c r="C80" s="211">
        <v>65</v>
      </c>
      <c r="D80" s="177">
        <f>SUM(E80-I80)</f>
        <v>66</v>
      </c>
      <c r="E80" s="177">
        <v>65</v>
      </c>
      <c r="F80" s="201">
        <f>G80+H80</f>
        <v>1</v>
      </c>
      <c r="G80" s="201">
        <f>COUNTIF(K80:AJ80,"150")</f>
        <v>0</v>
      </c>
      <c r="H80" s="201">
        <f>COUNTIF(K80:AJ80,"&lt;150")</f>
        <v>1</v>
      </c>
      <c r="I80" s="201">
        <f>G80-H80</f>
        <v>-1</v>
      </c>
      <c r="J80" s="146">
        <f>SUM(G80/F80%)</f>
        <v>0</v>
      </c>
      <c r="K80" s="127"/>
      <c r="L80" s="127">
        <v>121</v>
      </c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L80" s="119" t="s">
        <v>173</v>
      </c>
      <c r="AM80" s="119" t="s">
        <v>3</v>
      </c>
    </row>
    <row r="81" spans="1:39" s="41" customFormat="1" ht="19.5" customHeight="1">
      <c r="A81" s="119" t="s">
        <v>119</v>
      </c>
      <c r="B81" s="119" t="s">
        <v>3</v>
      </c>
      <c r="C81" s="211">
        <v>-80</v>
      </c>
      <c r="D81" s="177">
        <f>SUM(E81-I81)</f>
        <v>-78</v>
      </c>
      <c r="E81" s="177">
        <v>-70</v>
      </c>
      <c r="F81" s="201">
        <f>G81+H81</f>
        <v>12</v>
      </c>
      <c r="G81" s="201">
        <f>COUNTIF(K81:AJ81,"150")</f>
        <v>10</v>
      </c>
      <c r="H81" s="201">
        <f>COUNTIF(K81:AJ81,"&lt;150")</f>
        <v>2</v>
      </c>
      <c r="I81" s="201">
        <f>G81-H81</f>
        <v>8</v>
      </c>
      <c r="J81" s="146">
        <f>SUM(G81/F81%)</f>
        <v>83.33333333333334</v>
      </c>
      <c r="K81" s="127">
        <v>150</v>
      </c>
      <c r="L81" s="127">
        <v>150</v>
      </c>
      <c r="M81" s="151"/>
      <c r="N81" s="151">
        <v>150</v>
      </c>
      <c r="O81" s="151"/>
      <c r="P81" s="151"/>
      <c r="Q81" s="151"/>
      <c r="R81" s="151"/>
      <c r="S81" s="151">
        <v>150</v>
      </c>
      <c r="T81" s="151">
        <v>123</v>
      </c>
      <c r="U81" s="151"/>
      <c r="V81" s="151">
        <v>150</v>
      </c>
      <c r="W81" s="151"/>
      <c r="X81" s="151"/>
      <c r="Y81" s="151"/>
      <c r="Z81" s="151">
        <v>150</v>
      </c>
      <c r="AA81" s="151"/>
      <c r="AB81" s="151">
        <v>150</v>
      </c>
      <c r="AC81" s="151">
        <v>150</v>
      </c>
      <c r="AD81" s="151"/>
      <c r="AE81" s="151">
        <v>94</v>
      </c>
      <c r="AF81" s="151"/>
      <c r="AG81" s="151"/>
      <c r="AH81" s="151">
        <v>150</v>
      </c>
      <c r="AI81" s="151"/>
      <c r="AJ81" s="151">
        <v>150</v>
      </c>
      <c r="AL81" s="119" t="s">
        <v>119</v>
      </c>
      <c r="AM81" s="119" t="s">
        <v>3</v>
      </c>
    </row>
    <row r="82" spans="1:39" s="41" customFormat="1" ht="19.5" customHeight="1">
      <c r="A82" s="119" t="s">
        <v>120</v>
      </c>
      <c r="B82" s="119" t="s">
        <v>3</v>
      </c>
      <c r="C82" s="211">
        <v>5</v>
      </c>
      <c r="D82" s="177">
        <f>SUM(E82-I82)</f>
        <v>5</v>
      </c>
      <c r="E82" s="177">
        <v>10</v>
      </c>
      <c r="F82" s="201">
        <f>G82+H82</f>
        <v>25</v>
      </c>
      <c r="G82" s="201">
        <f>COUNTIF(K82:AJ82,"150")</f>
        <v>15</v>
      </c>
      <c r="H82" s="201">
        <f>COUNTIF(K82:AJ82,"&lt;150")</f>
        <v>10</v>
      </c>
      <c r="I82" s="201">
        <f>G82-H82</f>
        <v>5</v>
      </c>
      <c r="J82" s="146">
        <f>SUM(G82/F82%)</f>
        <v>60</v>
      </c>
      <c r="K82" s="127">
        <v>119</v>
      </c>
      <c r="L82" s="127"/>
      <c r="M82" s="151">
        <v>150</v>
      </c>
      <c r="N82" s="151">
        <v>97</v>
      </c>
      <c r="O82" s="151">
        <v>150</v>
      </c>
      <c r="P82" s="151">
        <v>150</v>
      </c>
      <c r="Q82" s="151">
        <v>133</v>
      </c>
      <c r="R82" s="151">
        <v>150</v>
      </c>
      <c r="S82" s="151">
        <v>150</v>
      </c>
      <c r="T82" s="151">
        <v>150</v>
      </c>
      <c r="U82" s="151">
        <v>150</v>
      </c>
      <c r="V82" s="151">
        <v>90</v>
      </c>
      <c r="W82" s="151">
        <v>120</v>
      </c>
      <c r="X82" s="151">
        <v>150</v>
      </c>
      <c r="Y82" s="151">
        <v>127</v>
      </c>
      <c r="Z82" s="151">
        <v>128</v>
      </c>
      <c r="AA82" s="151">
        <v>150</v>
      </c>
      <c r="AB82" s="151">
        <v>150</v>
      </c>
      <c r="AC82" s="151">
        <v>150</v>
      </c>
      <c r="AD82" s="151">
        <v>129</v>
      </c>
      <c r="AE82" s="151">
        <v>150</v>
      </c>
      <c r="AF82" s="151">
        <v>150</v>
      </c>
      <c r="AG82" s="151">
        <v>149</v>
      </c>
      <c r="AH82" s="151">
        <v>135</v>
      </c>
      <c r="AI82" s="151">
        <v>150</v>
      </c>
      <c r="AJ82" s="151">
        <v>150</v>
      </c>
      <c r="AL82" s="119" t="s">
        <v>120</v>
      </c>
      <c r="AM82" s="119" t="s">
        <v>3</v>
      </c>
    </row>
    <row r="83" spans="1:39" s="41" customFormat="1" ht="19.5" customHeight="1">
      <c r="A83" s="119" t="s">
        <v>121</v>
      </c>
      <c r="B83" s="119" t="s">
        <v>3</v>
      </c>
      <c r="C83" s="211">
        <v>40</v>
      </c>
      <c r="D83" s="177">
        <f>SUM(E83-I83)</f>
        <v>40</v>
      </c>
      <c r="E83" s="177">
        <v>40</v>
      </c>
      <c r="F83" s="201">
        <f>G83+H83</f>
        <v>12</v>
      </c>
      <c r="G83" s="201">
        <f>COUNTIF(K83:AJ83,"150")</f>
        <v>6</v>
      </c>
      <c r="H83" s="201">
        <f>COUNTIF(K83:AJ83,"&lt;150")</f>
        <v>6</v>
      </c>
      <c r="I83" s="201">
        <f>G83-H83</f>
        <v>0</v>
      </c>
      <c r="J83" s="146">
        <f>SUM(G83/F83%)</f>
        <v>50</v>
      </c>
      <c r="K83" s="127">
        <v>117</v>
      </c>
      <c r="L83" s="127">
        <v>108</v>
      </c>
      <c r="M83" s="151">
        <v>105</v>
      </c>
      <c r="N83" s="151"/>
      <c r="O83" s="151"/>
      <c r="P83" s="151"/>
      <c r="Q83" s="151"/>
      <c r="R83" s="151"/>
      <c r="S83" s="151">
        <v>147</v>
      </c>
      <c r="T83" s="151"/>
      <c r="U83" s="151">
        <v>126</v>
      </c>
      <c r="V83" s="151"/>
      <c r="W83" s="151"/>
      <c r="X83" s="151"/>
      <c r="Y83" s="151"/>
      <c r="Z83" s="151">
        <v>150</v>
      </c>
      <c r="AA83" s="151">
        <v>150</v>
      </c>
      <c r="AB83" s="151"/>
      <c r="AC83" s="151"/>
      <c r="AD83" s="151"/>
      <c r="AE83" s="151">
        <v>150</v>
      </c>
      <c r="AF83" s="151">
        <v>143</v>
      </c>
      <c r="AG83" s="151">
        <v>150</v>
      </c>
      <c r="AH83" s="151">
        <v>150</v>
      </c>
      <c r="AI83" s="151">
        <v>150</v>
      </c>
      <c r="AJ83" s="151"/>
      <c r="AL83" s="119" t="s">
        <v>121</v>
      </c>
      <c r="AM83" s="119" t="s">
        <v>3</v>
      </c>
    </row>
    <row r="84" spans="1:39" s="41" customFormat="1" ht="19.5" customHeight="1">
      <c r="A84" s="119" t="s">
        <v>122</v>
      </c>
      <c r="B84" s="119" t="s">
        <v>3</v>
      </c>
      <c r="C84" s="211">
        <v>40</v>
      </c>
      <c r="D84" s="177">
        <f>SUM(E84-I84)</f>
        <v>42</v>
      </c>
      <c r="E84" s="177">
        <v>45</v>
      </c>
      <c r="F84" s="201">
        <f>G84+H84</f>
        <v>11</v>
      </c>
      <c r="G84" s="201">
        <f>COUNTIF(K84:AJ84,"150")</f>
        <v>7</v>
      </c>
      <c r="H84" s="201">
        <f>COUNTIF(K84:AJ84,"&lt;150")</f>
        <v>4</v>
      </c>
      <c r="I84" s="201">
        <f>G84-H84</f>
        <v>3</v>
      </c>
      <c r="J84" s="146">
        <f>SUM(G84/F84%)</f>
        <v>63.63636363636363</v>
      </c>
      <c r="K84" s="127"/>
      <c r="L84" s="127"/>
      <c r="M84" s="151">
        <v>150</v>
      </c>
      <c r="N84" s="151">
        <v>150</v>
      </c>
      <c r="O84" s="151"/>
      <c r="P84" s="151">
        <v>150</v>
      </c>
      <c r="Q84" s="151"/>
      <c r="R84" s="151"/>
      <c r="S84" s="151"/>
      <c r="T84" s="151"/>
      <c r="U84" s="151"/>
      <c r="V84" s="151">
        <v>150</v>
      </c>
      <c r="W84" s="151">
        <v>139</v>
      </c>
      <c r="X84" s="151">
        <v>150</v>
      </c>
      <c r="Y84" s="151">
        <v>150</v>
      </c>
      <c r="Z84" s="151"/>
      <c r="AA84" s="151">
        <v>104</v>
      </c>
      <c r="AB84" s="151">
        <v>94</v>
      </c>
      <c r="AC84" s="151">
        <v>142</v>
      </c>
      <c r="AD84" s="151"/>
      <c r="AE84" s="151"/>
      <c r="AF84" s="151"/>
      <c r="AG84" s="151"/>
      <c r="AH84" s="151"/>
      <c r="AI84" s="151"/>
      <c r="AJ84" s="151">
        <v>150</v>
      </c>
      <c r="AL84" s="119" t="s">
        <v>122</v>
      </c>
      <c r="AM84" s="119" t="s">
        <v>3</v>
      </c>
    </row>
    <row r="85" spans="1:39" s="41" customFormat="1" ht="19.5" customHeight="1">
      <c r="A85" s="119" t="s">
        <v>123</v>
      </c>
      <c r="B85" s="119" t="s">
        <v>3</v>
      </c>
      <c r="C85" s="211">
        <v>40</v>
      </c>
      <c r="D85" s="177">
        <f>SUM(E85-I85)</f>
        <v>38</v>
      </c>
      <c r="E85" s="177">
        <v>40</v>
      </c>
      <c r="F85" s="201">
        <f>G85+H85</f>
        <v>10</v>
      </c>
      <c r="G85" s="201">
        <f>COUNTIF(K85:AJ85,"150")</f>
        <v>6</v>
      </c>
      <c r="H85" s="201">
        <f>COUNTIF(K85:AJ85,"&lt;150")</f>
        <v>4</v>
      </c>
      <c r="I85" s="201">
        <f>G85-H85</f>
        <v>2</v>
      </c>
      <c r="J85" s="146">
        <f>SUM(G85/F85%)</f>
        <v>60</v>
      </c>
      <c r="K85" s="127"/>
      <c r="L85" s="127"/>
      <c r="M85" s="151">
        <v>150</v>
      </c>
      <c r="N85" s="151"/>
      <c r="O85" s="151">
        <v>123</v>
      </c>
      <c r="P85" s="151">
        <v>150</v>
      </c>
      <c r="Q85" s="151">
        <v>150</v>
      </c>
      <c r="R85" s="151">
        <v>146</v>
      </c>
      <c r="S85" s="151"/>
      <c r="T85" s="151"/>
      <c r="U85" s="151">
        <v>150</v>
      </c>
      <c r="V85" s="151"/>
      <c r="W85" s="151">
        <v>143</v>
      </c>
      <c r="X85" s="151">
        <v>127</v>
      </c>
      <c r="Y85" s="151">
        <v>150</v>
      </c>
      <c r="Z85" s="151"/>
      <c r="AA85" s="151"/>
      <c r="AB85" s="151"/>
      <c r="AC85" s="151"/>
      <c r="AD85" s="151">
        <v>150</v>
      </c>
      <c r="AE85" s="151"/>
      <c r="AF85" s="151"/>
      <c r="AG85" s="151"/>
      <c r="AH85" s="151"/>
      <c r="AI85" s="151"/>
      <c r="AJ85" s="151"/>
      <c r="AL85" s="119" t="s">
        <v>123</v>
      </c>
      <c r="AM85" s="119" t="s">
        <v>3</v>
      </c>
    </row>
    <row r="86" spans="1:39" s="41" customFormat="1" ht="19.5" customHeight="1">
      <c r="A86" s="119" t="s">
        <v>124</v>
      </c>
      <c r="B86" s="119" t="s">
        <v>1</v>
      </c>
      <c r="C86" s="211">
        <v>-40</v>
      </c>
      <c r="D86" s="177">
        <f>SUM(E86-I86)</f>
        <v>-40</v>
      </c>
      <c r="E86" s="177">
        <v>-25</v>
      </c>
      <c r="F86" s="201">
        <f>G86+H86</f>
        <v>23</v>
      </c>
      <c r="G86" s="201">
        <f>COUNTIF(K86:AJ86,"150")</f>
        <v>19</v>
      </c>
      <c r="H86" s="201">
        <f>COUNTIF(K86:AJ86,"&lt;150")</f>
        <v>4</v>
      </c>
      <c r="I86" s="201">
        <f>G86-H86</f>
        <v>15</v>
      </c>
      <c r="J86" s="146">
        <f>SUM(G86/F86%)</f>
        <v>82.6086956521739</v>
      </c>
      <c r="K86" s="127">
        <v>150</v>
      </c>
      <c r="L86" s="127">
        <v>107</v>
      </c>
      <c r="M86" s="151">
        <v>150</v>
      </c>
      <c r="N86" s="151"/>
      <c r="O86" s="151"/>
      <c r="P86" s="151">
        <v>150</v>
      </c>
      <c r="Q86" s="151">
        <v>150</v>
      </c>
      <c r="R86" s="151">
        <v>150</v>
      </c>
      <c r="S86" s="151">
        <v>150</v>
      </c>
      <c r="T86" s="151">
        <v>125</v>
      </c>
      <c r="U86" s="151">
        <v>150</v>
      </c>
      <c r="V86" s="151">
        <v>149</v>
      </c>
      <c r="W86" s="151">
        <v>150</v>
      </c>
      <c r="X86" s="151"/>
      <c r="Y86" s="151">
        <v>150</v>
      </c>
      <c r="Z86" s="151">
        <v>150</v>
      </c>
      <c r="AA86" s="151">
        <v>150</v>
      </c>
      <c r="AB86" s="151">
        <v>150</v>
      </c>
      <c r="AC86" s="151">
        <v>150</v>
      </c>
      <c r="AD86" s="151">
        <v>150</v>
      </c>
      <c r="AE86" s="151">
        <v>150</v>
      </c>
      <c r="AF86" s="151">
        <v>80</v>
      </c>
      <c r="AG86" s="151">
        <v>150</v>
      </c>
      <c r="AH86" s="151">
        <v>150</v>
      </c>
      <c r="AI86" s="151">
        <v>150</v>
      </c>
      <c r="AJ86" s="151">
        <v>150</v>
      </c>
      <c r="AL86" s="119" t="s">
        <v>124</v>
      </c>
      <c r="AM86" s="119" t="s">
        <v>1</v>
      </c>
    </row>
    <row r="87" spans="1:39" s="41" customFormat="1" ht="19.5" customHeight="1">
      <c r="A87" s="119" t="s">
        <v>125</v>
      </c>
      <c r="B87" s="119" t="s">
        <v>1</v>
      </c>
      <c r="C87" s="211">
        <v>-20</v>
      </c>
      <c r="D87" s="177">
        <f>SUM(E87-I87)</f>
        <v>-22</v>
      </c>
      <c r="E87" s="177">
        <v>-10</v>
      </c>
      <c r="F87" s="201">
        <f>G87+H87</f>
        <v>20</v>
      </c>
      <c r="G87" s="201">
        <f>COUNTIF(K87:AJ87,"150")</f>
        <v>16</v>
      </c>
      <c r="H87" s="201">
        <f>COUNTIF(K87:AJ87,"&lt;150")</f>
        <v>4</v>
      </c>
      <c r="I87" s="201">
        <f>G87-H87</f>
        <v>12</v>
      </c>
      <c r="J87" s="146">
        <f>SUM(G87/F87%)</f>
        <v>80</v>
      </c>
      <c r="K87" s="127"/>
      <c r="L87" s="127"/>
      <c r="M87" s="151"/>
      <c r="N87" s="151"/>
      <c r="O87" s="151"/>
      <c r="P87" s="151">
        <v>150</v>
      </c>
      <c r="Q87" s="151"/>
      <c r="R87" s="151">
        <v>150</v>
      </c>
      <c r="S87" s="151">
        <v>150</v>
      </c>
      <c r="T87" s="151">
        <v>150</v>
      </c>
      <c r="U87" s="151">
        <v>150</v>
      </c>
      <c r="V87" s="151">
        <v>119</v>
      </c>
      <c r="W87" s="151">
        <v>132</v>
      </c>
      <c r="X87" s="151">
        <v>112</v>
      </c>
      <c r="Y87" s="151">
        <v>150</v>
      </c>
      <c r="Z87" s="151">
        <v>150</v>
      </c>
      <c r="AA87" s="151">
        <v>150</v>
      </c>
      <c r="AB87" s="151">
        <v>150</v>
      </c>
      <c r="AC87" s="151">
        <v>150</v>
      </c>
      <c r="AD87" s="151">
        <v>150</v>
      </c>
      <c r="AE87" s="151">
        <v>150</v>
      </c>
      <c r="AF87" s="151">
        <v>150</v>
      </c>
      <c r="AG87" s="151">
        <v>150</v>
      </c>
      <c r="AH87" s="151">
        <v>150</v>
      </c>
      <c r="AI87" s="151">
        <v>135</v>
      </c>
      <c r="AJ87" s="151">
        <v>150</v>
      </c>
      <c r="AL87" s="119" t="s">
        <v>125</v>
      </c>
      <c r="AM87" s="119" t="s">
        <v>1</v>
      </c>
    </row>
    <row r="88" spans="1:39" s="41" customFormat="1" ht="19.5" customHeight="1">
      <c r="A88" s="119" t="s">
        <v>163</v>
      </c>
      <c r="B88" s="119" t="s">
        <v>1</v>
      </c>
      <c r="C88" s="211">
        <v>10</v>
      </c>
      <c r="D88" s="177">
        <f>SUM(E88-I88)</f>
        <v>20</v>
      </c>
      <c r="E88" s="177">
        <v>30</v>
      </c>
      <c r="F88" s="201">
        <f>G88+H88</f>
        <v>14</v>
      </c>
      <c r="G88" s="201">
        <f>COUNTIF(K88:AJ88,"150")</f>
        <v>12</v>
      </c>
      <c r="H88" s="201">
        <f>COUNTIF(K88:AJ88,"&lt;150")</f>
        <v>2</v>
      </c>
      <c r="I88" s="201">
        <f>G88-H88</f>
        <v>10</v>
      </c>
      <c r="J88" s="146">
        <f>SUM(G88/F88%)</f>
        <v>85.71428571428571</v>
      </c>
      <c r="K88" s="127"/>
      <c r="L88" s="127"/>
      <c r="M88" s="151"/>
      <c r="N88" s="151">
        <v>139</v>
      </c>
      <c r="O88" s="151">
        <v>150</v>
      </c>
      <c r="P88" s="151"/>
      <c r="Q88" s="151">
        <v>150</v>
      </c>
      <c r="R88" s="151"/>
      <c r="S88" s="151"/>
      <c r="T88" s="151"/>
      <c r="U88" s="151"/>
      <c r="V88" s="151"/>
      <c r="W88" s="151"/>
      <c r="X88" s="151">
        <v>150</v>
      </c>
      <c r="Y88" s="151">
        <v>150</v>
      </c>
      <c r="Z88" s="151">
        <v>150</v>
      </c>
      <c r="AA88" s="151">
        <v>150</v>
      </c>
      <c r="AB88" s="151">
        <v>150</v>
      </c>
      <c r="AC88" s="151"/>
      <c r="AD88" s="151">
        <v>150</v>
      </c>
      <c r="AE88" s="151">
        <v>150</v>
      </c>
      <c r="AF88" s="151"/>
      <c r="AG88" s="151">
        <v>150</v>
      </c>
      <c r="AH88" s="151">
        <v>150</v>
      </c>
      <c r="AI88" s="151">
        <v>150</v>
      </c>
      <c r="AJ88" s="151">
        <v>135</v>
      </c>
      <c r="AL88" s="119" t="s">
        <v>163</v>
      </c>
      <c r="AM88" s="119" t="s">
        <v>1</v>
      </c>
    </row>
    <row r="89" spans="1:39" s="41" customFormat="1" ht="19.5" customHeight="1">
      <c r="A89" s="119" t="s">
        <v>126</v>
      </c>
      <c r="B89" s="119" t="s">
        <v>1</v>
      </c>
      <c r="C89" s="211">
        <v>-20</v>
      </c>
      <c r="D89" s="177">
        <f>SUM(E89-I89)</f>
        <v>-20</v>
      </c>
      <c r="E89" s="177">
        <v>-20</v>
      </c>
      <c r="F89" s="201">
        <f>G89+H89</f>
        <v>22</v>
      </c>
      <c r="G89" s="201">
        <f>COUNTIF(K89:AJ89,"150")</f>
        <v>11</v>
      </c>
      <c r="H89" s="201">
        <f>COUNTIF(K89:AJ89,"&lt;150")</f>
        <v>11</v>
      </c>
      <c r="I89" s="201">
        <f>G89-H89</f>
        <v>0</v>
      </c>
      <c r="J89" s="146">
        <f>SUM(G89/F89%)</f>
        <v>50</v>
      </c>
      <c r="K89" s="127">
        <v>127</v>
      </c>
      <c r="L89" s="127">
        <v>105</v>
      </c>
      <c r="M89" s="151">
        <v>150</v>
      </c>
      <c r="N89" s="151">
        <v>150</v>
      </c>
      <c r="O89" s="151">
        <v>52</v>
      </c>
      <c r="P89" s="151">
        <v>150</v>
      </c>
      <c r="Q89" s="151"/>
      <c r="R89" s="151"/>
      <c r="S89" s="151"/>
      <c r="T89" s="151">
        <v>150</v>
      </c>
      <c r="U89" s="151">
        <v>79</v>
      </c>
      <c r="V89" s="151">
        <v>141</v>
      </c>
      <c r="W89" s="151">
        <v>99</v>
      </c>
      <c r="X89" s="151">
        <v>142</v>
      </c>
      <c r="Y89" s="151">
        <v>150</v>
      </c>
      <c r="Z89" s="151">
        <v>150</v>
      </c>
      <c r="AA89" s="151"/>
      <c r="AB89" s="151">
        <v>150</v>
      </c>
      <c r="AC89" s="151">
        <v>150</v>
      </c>
      <c r="AD89" s="151">
        <v>150</v>
      </c>
      <c r="AE89" s="151">
        <v>150</v>
      </c>
      <c r="AF89" s="151">
        <v>81</v>
      </c>
      <c r="AG89" s="151">
        <v>133</v>
      </c>
      <c r="AH89" s="151">
        <v>150</v>
      </c>
      <c r="AI89" s="151">
        <v>106</v>
      </c>
      <c r="AJ89" s="151">
        <v>124</v>
      </c>
      <c r="AL89" s="119" t="s">
        <v>126</v>
      </c>
      <c r="AM89" s="119" t="s">
        <v>1</v>
      </c>
    </row>
    <row r="90" spans="1:39" s="41" customFormat="1" ht="19.5" customHeight="1">
      <c r="A90" s="119" t="s">
        <v>127</v>
      </c>
      <c r="B90" s="119" t="s">
        <v>1</v>
      </c>
      <c r="C90" s="211">
        <v>10</v>
      </c>
      <c r="D90" s="177">
        <f>SUM(E90-I90)</f>
        <v>9</v>
      </c>
      <c r="E90" s="177">
        <v>10</v>
      </c>
      <c r="F90" s="201">
        <f>G90+H90</f>
        <v>17</v>
      </c>
      <c r="G90" s="201">
        <f>COUNTIF(K90:AJ90,"150")</f>
        <v>9</v>
      </c>
      <c r="H90" s="201">
        <f>COUNTIF(K90:AJ90,"&lt;150")</f>
        <v>8</v>
      </c>
      <c r="I90" s="201">
        <f>G90-H90</f>
        <v>1</v>
      </c>
      <c r="J90" s="146">
        <f>SUM(G90/F90%)</f>
        <v>52.94117647058823</v>
      </c>
      <c r="K90" s="127">
        <v>133</v>
      </c>
      <c r="L90" s="127">
        <v>150</v>
      </c>
      <c r="M90" s="151">
        <v>107</v>
      </c>
      <c r="N90" s="151">
        <v>150</v>
      </c>
      <c r="O90" s="151">
        <v>138</v>
      </c>
      <c r="P90" s="151">
        <v>136</v>
      </c>
      <c r="Q90" s="151">
        <v>116</v>
      </c>
      <c r="R90" s="151">
        <v>150</v>
      </c>
      <c r="S90" s="151">
        <v>150</v>
      </c>
      <c r="T90" s="151">
        <v>150</v>
      </c>
      <c r="U90" s="151">
        <v>131</v>
      </c>
      <c r="V90" s="151">
        <v>150</v>
      </c>
      <c r="W90" s="151">
        <v>133</v>
      </c>
      <c r="X90" s="151">
        <v>150</v>
      </c>
      <c r="Y90" s="151"/>
      <c r="Z90" s="151"/>
      <c r="AA90" s="151">
        <v>150</v>
      </c>
      <c r="AB90" s="151"/>
      <c r="AC90" s="151">
        <v>133</v>
      </c>
      <c r="AD90" s="151"/>
      <c r="AE90" s="151"/>
      <c r="AF90" s="151">
        <v>150</v>
      </c>
      <c r="AG90" s="151"/>
      <c r="AH90" s="151"/>
      <c r="AI90" s="151"/>
      <c r="AJ90" s="151"/>
      <c r="AL90" s="119" t="s">
        <v>127</v>
      </c>
      <c r="AM90" s="119" t="s">
        <v>1</v>
      </c>
    </row>
    <row r="91" spans="1:39" s="41" customFormat="1" ht="19.5" customHeight="1">
      <c r="A91" s="185" t="s">
        <v>221</v>
      </c>
      <c r="B91" s="119" t="s">
        <v>247</v>
      </c>
      <c r="C91" s="211">
        <v>60</v>
      </c>
      <c r="D91" s="177">
        <f>SUM(E91-I91)</f>
        <v>65</v>
      </c>
      <c r="E91" s="177">
        <v>60</v>
      </c>
      <c r="F91" s="201">
        <f>G91+H91</f>
        <v>7</v>
      </c>
      <c r="G91" s="201">
        <f>COUNTIF(K91:AJ91,"150")</f>
        <v>1</v>
      </c>
      <c r="H91" s="201">
        <f>COUNTIF(K91:AJ91,"&lt;150")</f>
        <v>6</v>
      </c>
      <c r="I91" s="201">
        <f>G91-H91</f>
        <v>-5</v>
      </c>
      <c r="J91" s="146">
        <f>SUM(G91/F91%)</f>
        <v>14.285714285714285</v>
      </c>
      <c r="K91" s="204">
        <v>131</v>
      </c>
      <c r="L91" s="204"/>
      <c r="M91" s="204">
        <v>139</v>
      </c>
      <c r="N91" s="204">
        <v>136</v>
      </c>
      <c r="O91" s="204">
        <v>104</v>
      </c>
      <c r="P91" s="204"/>
      <c r="Q91" s="204"/>
      <c r="R91" s="204">
        <v>106</v>
      </c>
      <c r="S91" s="204">
        <v>119</v>
      </c>
      <c r="T91" s="204"/>
      <c r="U91" s="204"/>
      <c r="V91" s="204"/>
      <c r="W91" s="204"/>
      <c r="X91" s="151"/>
      <c r="Y91" s="151"/>
      <c r="Z91" s="151"/>
      <c r="AA91" s="151"/>
      <c r="AB91" s="151"/>
      <c r="AC91" s="151"/>
      <c r="AD91" s="151">
        <v>150</v>
      </c>
      <c r="AE91" s="151"/>
      <c r="AF91" s="151"/>
      <c r="AG91" s="151"/>
      <c r="AH91" s="151"/>
      <c r="AI91" s="151"/>
      <c r="AJ91" s="151"/>
      <c r="AL91" s="119" t="s">
        <v>221</v>
      </c>
      <c r="AM91" s="119" t="s">
        <v>1</v>
      </c>
    </row>
    <row r="92" spans="1:39" s="41" customFormat="1" ht="19.5" customHeight="1">
      <c r="A92" s="119" t="s">
        <v>256</v>
      </c>
      <c r="B92" s="119" t="s">
        <v>129</v>
      </c>
      <c r="C92" s="211">
        <v>-35</v>
      </c>
      <c r="D92" s="177">
        <f>SUM(E92-I92)</f>
        <v>-34</v>
      </c>
      <c r="E92" s="177">
        <v>-30</v>
      </c>
      <c r="F92" s="201">
        <f>G92+H92</f>
        <v>26</v>
      </c>
      <c r="G92" s="201">
        <f>COUNTIF(K92:AJ92,"150")</f>
        <v>15</v>
      </c>
      <c r="H92" s="201">
        <f>COUNTIF(K92:AJ92,"&lt;150")</f>
        <v>11</v>
      </c>
      <c r="I92" s="201">
        <f>G92-H92</f>
        <v>4</v>
      </c>
      <c r="J92" s="146">
        <f>SUM(G92/F92%)</f>
        <v>57.69230769230769</v>
      </c>
      <c r="K92" s="127">
        <v>127</v>
      </c>
      <c r="L92" s="127">
        <v>96</v>
      </c>
      <c r="M92" s="127">
        <v>105</v>
      </c>
      <c r="N92" s="127">
        <v>150</v>
      </c>
      <c r="O92" s="127">
        <v>150</v>
      </c>
      <c r="P92" s="127">
        <v>150</v>
      </c>
      <c r="Q92" s="127">
        <v>92</v>
      </c>
      <c r="R92" s="127">
        <v>150</v>
      </c>
      <c r="S92" s="127">
        <v>150</v>
      </c>
      <c r="T92" s="127">
        <v>150</v>
      </c>
      <c r="U92" s="127">
        <v>150</v>
      </c>
      <c r="V92" s="127">
        <v>150</v>
      </c>
      <c r="W92" s="127">
        <v>150</v>
      </c>
      <c r="X92" s="151">
        <v>142</v>
      </c>
      <c r="Y92" s="127">
        <v>145</v>
      </c>
      <c r="Z92" s="151">
        <v>148</v>
      </c>
      <c r="AA92" s="151">
        <v>150</v>
      </c>
      <c r="AB92" s="151">
        <v>150</v>
      </c>
      <c r="AC92" s="127">
        <v>86</v>
      </c>
      <c r="AD92" s="151">
        <v>150</v>
      </c>
      <c r="AE92" s="151">
        <v>133</v>
      </c>
      <c r="AF92" s="127">
        <v>150</v>
      </c>
      <c r="AG92" s="127">
        <v>150</v>
      </c>
      <c r="AH92" s="127">
        <v>134</v>
      </c>
      <c r="AI92" s="127">
        <v>150</v>
      </c>
      <c r="AJ92" s="127">
        <v>119</v>
      </c>
      <c r="AL92" s="119" t="s">
        <v>128</v>
      </c>
      <c r="AM92" s="119" t="s">
        <v>129</v>
      </c>
    </row>
    <row r="93" spans="1:39" s="41" customFormat="1" ht="19.5" customHeight="1">
      <c r="A93" s="119" t="s">
        <v>131</v>
      </c>
      <c r="B93" s="119" t="s">
        <v>129</v>
      </c>
      <c r="C93" s="211">
        <v>-50</v>
      </c>
      <c r="D93" s="177">
        <f>SUM(E93-I93)</f>
        <v>-53</v>
      </c>
      <c r="E93" s="177">
        <v>-55</v>
      </c>
      <c r="F93" s="201">
        <f>G93+H93</f>
        <v>10</v>
      </c>
      <c r="G93" s="201">
        <f>COUNTIF(K93:AJ93,"150")</f>
        <v>4</v>
      </c>
      <c r="H93" s="201">
        <f>COUNTIF(K93:AJ93,"&lt;150")</f>
        <v>6</v>
      </c>
      <c r="I93" s="201">
        <f>G93-H93</f>
        <v>-2</v>
      </c>
      <c r="J93" s="146">
        <f>SUM(G93/F93%)</f>
        <v>40</v>
      </c>
      <c r="K93" s="127"/>
      <c r="L93" s="127">
        <v>150</v>
      </c>
      <c r="M93" s="151">
        <v>120</v>
      </c>
      <c r="N93" s="151"/>
      <c r="O93" s="151">
        <v>41</v>
      </c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>
        <v>57</v>
      </c>
      <c r="AA93" s="151"/>
      <c r="AB93" s="151"/>
      <c r="AC93" s="151">
        <v>150</v>
      </c>
      <c r="AD93" s="151">
        <v>127</v>
      </c>
      <c r="AE93" s="151">
        <v>116</v>
      </c>
      <c r="AF93" s="151">
        <v>150</v>
      </c>
      <c r="AG93" s="151">
        <v>150</v>
      </c>
      <c r="AH93" s="151">
        <v>74</v>
      </c>
      <c r="AI93" s="151"/>
      <c r="AJ93" s="151"/>
      <c r="AL93" s="119" t="s">
        <v>131</v>
      </c>
      <c r="AM93" s="119" t="s">
        <v>129</v>
      </c>
    </row>
    <row r="94" spans="1:39" s="41" customFormat="1" ht="19.5" customHeight="1">
      <c r="A94" s="119" t="s">
        <v>217</v>
      </c>
      <c r="B94" s="119" t="s">
        <v>129</v>
      </c>
      <c r="C94" s="211">
        <v>-35</v>
      </c>
      <c r="D94" s="177">
        <f>SUM(E94-I94)</f>
        <v>-33</v>
      </c>
      <c r="E94" s="177">
        <v>-26</v>
      </c>
      <c r="F94" s="201">
        <f>G94+H94</f>
        <v>25</v>
      </c>
      <c r="G94" s="201">
        <f>COUNTIF(K94:AJ94,"150")</f>
        <v>16</v>
      </c>
      <c r="H94" s="201">
        <f>COUNTIF(K94:AJ94,"&lt;150")</f>
        <v>9</v>
      </c>
      <c r="I94" s="201">
        <f>G94-H94</f>
        <v>7</v>
      </c>
      <c r="J94" s="146">
        <f>SUM(G94/F94%)</f>
        <v>64</v>
      </c>
      <c r="K94" s="127">
        <v>150</v>
      </c>
      <c r="L94" s="127"/>
      <c r="M94" s="151">
        <v>128</v>
      </c>
      <c r="N94" s="151">
        <v>91</v>
      </c>
      <c r="O94" s="151">
        <v>150</v>
      </c>
      <c r="P94" s="151">
        <v>150</v>
      </c>
      <c r="Q94" s="151">
        <v>150</v>
      </c>
      <c r="R94" s="151">
        <v>150</v>
      </c>
      <c r="S94" s="151">
        <v>150</v>
      </c>
      <c r="T94" s="151">
        <v>150</v>
      </c>
      <c r="U94" s="151">
        <v>150</v>
      </c>
      <c r="V94" s="151">
        <v>100</v>
      </c>
      <c r="W94" s="151">
        <v>112</v>
      </c>
      <c r="X94" s="151">
        <v>150</v>
      </c>
      <c r="Y94" s="151">
        <v>150</v>
      </c>
      <c r="Z94" s="151">
        <v>70</v>
      </c>
      <c r="AA94" s="151">
        <v>150</v>
      </c>
      <c r="AB94" s="151">
        <v>150</v>
      </c>
      <c r="AC94" s="151">
        <v>119</v>
      </c>
      <c r="AD94" s="151">
        <v>131</v>
      </c>
      <c r="AE94" s="151">
        <v>150</v>
      </c>
      <c r="AF94" s="151">
        <v>150</v>
      </c>
      <c r="AG94" s="151">
        <v>150</v>
      </c>
      <c r="AH94" s="151">
        <v>150</v>
      </c>
      <c r="AI94" s="151">
        <v>125</v>
      </c>
      <c r="AJ94" s="151">
        <v>93</v>
      </c>
      <c r="AL94" s="119" t="s">
        <v>131</v>
      </c>
      <c r="AM94" s="119" t="s">
        <v>129</v>
      </c>
    </row>
    <row r="95" spans="1:39" s="41" customFormat="1" ht="19.5" customHeight="1">
      <c r="A95" s="119" t="s">
        <v>130</v>
      </c>
      <c r="B95" s="119" t="s">
        <v>257</v>
      </c>
      <c r="C95" s="211">
        <v>5</v>
      </c>
      <c r="D95" s="177">
        <f>SUM(E95-I95)</f>
        <v>2</v>
      </c>
      <c r="E95" s="177">
        <v>-5</v>
      </c>
      <c r="F95" s="201">
        <f>G95+H95</f>
        <v>23</v>
      </c>
      <c r="G95" s="201">
        <f>COUNTIF(K95:AJ95,"150")</f>
        <v>8</v>
      </c>
      <c r="H95" s="201">
        <f>COUNTIF(K95:AJ95,"&lt;150")</f>
        <v>15</v>
      </c>
      <c r="I95" s="201">
        <f>G95-H95</f>
        <v>-7</v>
      </c>
      <c r="J95" s="146">
        <f>SUM(G95/F95%)</f>
        <v>34.78260869565217</v>
      </c>
      <c r="K95" s="127">
        <v>116</v>
      </c>
      <c r="L95" s="127"/>
      <c r="M95" s="151">
        <v>150</v>
      </c>
      <c r="N95" s="151">
        <v>82</v>
      </c>
      <c r="O95" s="151">
        <v>150</v>
      </c>
      <c r="P95" s="151">
        <v>150</v>
      </c>
      <c r="Q95" s="151">
        <v>101</v>
      </c>
      <c r="R95" s="151">
        <v>119</v>
      </c>
      <c r="S95" s="151">
        <v>150</v>
      </c>
      <c r="T95" s="151">
        <v>150</v>
      </c>
      <c r="U95" s="151">
        <v>123</v>
      </c>
      <c r="V95" s="151">
        <v>112</v>
      </c>
      <c r="W95" s="151">
        <v>150</v>
      </c>
      <c r="X95" s="151">
        <v>81</v>
      </c>
      <c r="Y95" s="151">
        <v>94</v>
      </c>
      <c r="Z95" s="151">
        <v>146</v>
      </c>
      <c r="AA95" s="151">
        <v>57</v>
      </c>
      <c r="AB95" s="151">
        <v>150</v>
      </c>
      <c r="AC95" s="151">
        <v>140</v>
      </c>
      <c r="AD95" s="151"/>
      <c r="AE95" s="151">
        <v>106</v>
      </c>
      <c r="AF95" s="151"/>
      <c r="AG95" s="151">
        <v>150</v>
      </c>
      <c r="AH95" s="151">
        <v>78</v>
      </c>
      <c r="AI95" s="151">
        <v>136</v>
      </c>
      <c r="AJ95" s="151">
        <v>113</v>
      </c>
      <c r="AL95" s="119" t="s">
        <v>130</v>
      </c>
      <c r="AM95" s="119" t="s">
        <v>129</v>
      </c>
    </row>
    <row r="96" spans="1:39" s="41" customFormat="1" ht="19.5" customHeight="1">
      <c r="A96" s="119" t="s">
        <v>132</v>
      </c>
      <c r="B96" s="119" t="s">
        <v>255</v>
      </c>
      <c r="C96" s="211">
        <v>-15</v>
      </c>
      <c r="D96" s="177">
        <f>SUM(E96-I96)</f>
        <v>-14</v>
      </c>
      <c r="E96" s="177">
        <v>-5</v>
      </c>
      <c r="F96" s="201">
        <f>G96+H96</f>
        <v>25</v>
      </c>
      <c r="G96" s="201">
        <f>COUNTIF(K96:AJ96,"150")</f>
        <v>17</v>
      </c>
      <c r="H96" s="201">
        <f>COUNTIF(K96:AJ96,"&lt;150")</f>
        <v>8</v>
      </c>
      <c r="I96" s="201">
        <f>G96-H96</f>
        <v>9</v>
      </c>
      <c r="J96" s="146">
        <f>SUM(G96/F96%)</f>
        <v>68</v>
      </c>
      <c r="K96" s="127">
        <v>150</v>
      </c>
      <c r="L96" s="127">
        <v>150</v>
      </c>
      <c r="M96" s="151">
        <v>150</v>
      </c>
      <c r="N96" s="151">
        <v>106</v>
      </c>
      <c r="O96" s="151">
        <v>150</v>
      </c>
      <c r="P96" s="151">
        <v>97</v>
      </c>
      <c r="Q96" s="151">
        <v>93</v>
      </c>
      <c r="R96" s="151">
        <v>99</v>
      </c>
      <c r="S96" s="151">
        <v>150</v>
      </c>
      <c r="T96" s="151">
        <v>150</v>
      </c>
      <c r="U96" s="151">
        <v>150</v>
      </c>
      <c r="V96" s="151">
        <v>150</v>
      </c>
      <c r="W96" s="151">
        <v>150</v>
      </c>
      <c r="X96" s="151">
        <v>150</v>
      </c>
      <c r="Y96" s="151">
        <v>150</v>
      </c>
      <c r="Z96" s="151">
        <v>92</v>
      </c>
      <c r="AA96" s="151">
        <v>150</v>
      </c>
      <c r="AB96" s="151">
        <v>150</v>
      </c>
      <c r="AC96" s="151">
        <v>150</v>
      </c>
      <c r="AD96" s="151">
        <v>150</v>
      </c>
      <c r="AE96" s="151"/>
      <c r="AF96" s="151">
        <v>150</v>
      </c>
      <c r="AG96" s="151">
        <v>130</v>
      </c>
      <c r="AH96" s="151">
        <v>150</v>
      </c>
      <c r="AI96" s="151">
        <v>124</v>
      </c>
      <c r="AJ96" s="151">
        <v>106</v>
      </c>
      <c r="AL96" s="119" t="s">
        <v>132</v>
      </c>
      <c r="AM96" s="119" t="s">
        <v>129</v>
      </c>
    </row>
    <row r="97" spans="1:39" s="41" customFormat="1" ht="19.5" customHeight="1">
      <c r="A97" s="119" t="s">
        <v>171</v>
      </c>
      <c r="B97" s="119" t="s">
        <v>258</v>
      </c>
      <c r="C97" s="211">
        <v>45</v>
      </c>
      <c r="D97" s="177">
        <f>SUM(E97-I97)</f>
        <v>42</v>
      </c>
      <c r="E97" s="177">
        <v>40</v>
      </c>
      <c r="F97" s="201">
        <f>G97+H97</f>
        <v>10</v>
      </c>
      <c r="G97" s="201">
        <f>COUNTIF(K97:AJ97,"150")</f>
        <v>4</v>
      </c>
      <c r="H97" s="201">
        <f>COUNTIF(K97:AJ97,"&lt;150")</f>
        <v>6</v>
      </c>
      <c r="I97" s="201">
        <f>G97-H97</f>
        <v>-2</v>
      </c>
      <c r="J97" s="146">
        <f>SUM(G97/F97%)</f>
        <v>40</v>
      </c>
      <c r="K97" s="127"/>
      <c r="L97" s="127">
        <v>103</v>
      </c>
      <c r="M97" s="151"/>
      <c r="N97" s="151"/>
      <c r="O97" s="151"/>
      <c r="P97" s="151"/>
      <c r="Q97" s="151"/>
      <c r="R97" s="151"/>
      <c r="S97" s="151"/>
      <c r="T97" s="151">
        <v>130</v>
      </c>
      <c r="U97" s="151">
        <v>150</v>
      </c>
      <c r="V97" s="151"/>
      <c r="W97" s="151"/>
      <c r="X97" s="151"/>
      <c r="Y97" s="151"/>
      <c r="Z97" s="151"/>
      <c r="AA97" s="151">
        <v>150</v>
      </c>
      <c r="AB97" s="151">
        <v>150</v>
      </c>
      <c r="AC97" s="151">
        <v>150</v>
      </c>
      <c r="AD97" s="151"/>
      <c r="AE97" s="151">
        <v>106</v>
      </c>
      <c r="AF97" s="151">
        <v>140</v>
      </c>
      <c r="AG97" s="151">
        <v>97</v>
      </c>
      <c r="AH97" s="151"/>
      <c r="AI97" s="151"/>
      <c r="AJ97" s="151">
        <v>95</v>
      </c>
      <c r="AL97" s="119" t="s">
        <v>171</v>
      </c>
      <c r="AM97" s="119" t="s">
        <v>138</v>
      </c>
    </row>
    <row r="98" spans="1:39" s="41" customFormat="1" ht="19.5" customHeight="1">
      <c r="A98" s="119" t="s">
        <v>133</v>
      </c>
      <c r="B98" s="119" t="s">
        <v>134</v>
      </c>
      <c r="C98" s="211">
        <v>30</v>
      </c>
      <c r="D98" s="177">
        <f>SUM(E98-I98)</f>
        <v>23</v>
      </c>
      <c r="E98" s="177">
        <v>20</v>
      </c>
      <c r="F98" s="201">
        <f>G98+H98</f>
        <v>7</v>
      </c>
      <c r="G98" s="201">
        <f>COUNTIF(K98:AJ98,"150")</f>
        <v>2</v>
      </c>
      <c r="H98" s="201">
        <f>COUNTIF(K98:AJ98,"&lt;150")</f>
        <v>5</v>
      </c>
      <c r="I98" s="201">
        <f>G98-H98</f>
        <v>-3</v>
      </c>
      <c r="J98" s="146">
        <f>SUM(G98/F98%)</f>
        <v>28.57142857142857</v>
      </c>
      <c r="K98" s="127">
        <v>150</v>
      </c>
      <c r="L98" s="127">
        <v>139</v>
      </c>
      <c r="M98" s="151">
        <v>150</v>
      </c>
      <c r="N98" s="151">
        <v>125</v>
      </c>
      <c r="O98" s="151">
        <v>68</v>
      </c>
      <c r="P98" s="151">
        <v>145</v>
      </c>
      <c r="Q98" s="151"/>
      <c r="R98" s="151">
        <v>103</v>
      </c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L98" s="119" t="s">
        <v>133</v>
      </c>
      <c r="AM98" s="119" t="s">
        <v>134</v>
      </c>
    </row>
    <row r="99" spans="1:39" s="41" customFormat="1" ht="19.5" customHeight="1">
      <c r="A99" s="119" t="s">
        <v>135</v>
      </c>
      <c r="B99" s="119" t="s">
        <v>134</v>
      </c>
      <c r="C99" s="211">
        <v>30</v>
      </c>
      <c r="D99" s="177">
        <f>SUM(E99-I99)</f>
        <v>29</v>
      </c>
      <c r="E99" s="177">
        <v>35</v>
      </c>
      <c r="F99" s="201">
        <f>G99+H99</f>
        <v>26</v>
      </c>
      <c r="G99" s="201">
        <f>COUNTIF(K99:AJ99,"150")</f>
        <v>16</v>
      </c>
      <c r="H99" s="201">
        <f>COUNTIF(K99:AJ99,"&lt;150")</f>
        <v>10</v>
      </c>
      <c r="I99" s="201">
        <f>G99-H99</f>
        <v>6</v>
      </c>
      <c r="J99" s="146">
        <f>SUM(G99/F99%)</f>
        <v>61.53846153846153</v>
      </c>
      <c r="K99" s="127">
        <v>150</v>
      </c>
      <c r="L99" s="127">
        <v>150</v>
      </c>
      <c r="M99" s="151">
        <v>148</v>
      </c>
      <c r="N99" s="151">
        <v>150</v>
      </c>
      <c r="O99" s="151">
        <v>88</v>
      </c>
      <c r="P99" s="151">
        <v>127</v>
      </c>
      <c r="Q99" s="151">
        <v>150</v>
      </c>
      <c r="R99" s="151">
        <v>150</v>
      </c>
      <c r="S99" s="151">
        <v>150</v>
      </c>
      <c r="T99" s="151">
        <v>150</v>
      </c>
      <c r="U99" s="151">
        <v>150</v>
      </c>
      <c r="V99" s="151">
        <v>134</v>
      </c>
      <c r="W99" s="151">
        <v>150</v>
      </c>
      <c r="X99" s="151">
        <v>150</v>
      </c>
      <c r="Y99" s="151">
        <v>150</v>
      </c>
      <c r="Z99" s="151">
        <v>108</v>
      </c>
      <c r="AA99" s="151">
        <v>136</v>
      </c>
      <c r="AB99" s="151">
        <v>150</v>
      </c>
      <c r="AC99" s="151">
        <v>150</v>
      </c>
      <c r="AD99" s="151">
        <v>108</v>
      </c>
      <c r="AE99" s="151">
        <v>138</v>
      </c>
      <c r="AF99" s="151">
        <v>150</v>
      </c>
      <c r="AG99" s="151">
        <v>127</v>
      </c>
      <c r="AH99" s="151">
        <v>150</v>
      </c>
      <c r="AI99" s="151">
        <v>105</v>
      </c>
      <c r="AJ99" s="151">
        <v>150</v>
      </c>
      <c r="AL99" s="119" t="s">
        <v>135</v>
      </c>
      <c r="AM99" s="119" t="s">
        <v>134</v>
      </c>
    </row>
    <row r="100" spans="1:39" s="41" customFormat="1" ht="19.5" customHeight="1">
      <c r="A100" s="119" t="s">
        <v>139</v>
      </c>
      <c r="B100" s="119" t="s">
        <v>134</v>
      </c>
      <c r="C100" s="211">
        <v>35</v>
      </c>
      <c r="D100" s="177">
        <f>SUM(E100-I100)</f>
        <v>41</v>
      </c>
      <c r="E100" s="177">
        <v>40</v>
      </c>
      <c r="F100" s="201">
        <f>G100+H100</f>
        <v>1</v>
      </c>
      <c r="G100" s="201">
        <f>COUNTIF(K100:AJ100,"150")</f>
        <v>0</v>
      </c>
      <c r="H100" s="201">
        <f>COUNTIF(K100:AJ100,"&lt;150")</f>
        <v>1</v>
      </c>
      <c r="I100" s="201">
        <f>G100-H100</f>
        <v>-1</v>
      </c>
      <c r="J100" s="146">
        <f>SUM(G100/F100%)</f>
        <v>0</v>
      </c>
      <c r="K100" s="180"/>
      <c r="L100" s="127"/>
      <c r="M100" s="151"/>
      <c r="N100" s="151"/>
      <c r="O100" s="151"/>
      <c r="P100" s="151"/>
      <c r="Q100" s="151">
        <v>118</v>
      </c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L100" s="119" t="s">
        <v>139</v>
      </c>
      <c r="AM100" s="119" t="s">
        <v>134</v>
      </c>
    </row>
    <row r="101" spans="1:39" s="41" customFormat="1" ht="19.5" customHeight="1">
      <c r="A101" s="119" t="s">
        <v>136</v>
      </c>
      <c r="B101" s="119" t="s">
        <v>134</v>
      </c>
      <c r="C101" s="211">
        <v>20</v>
      </c>
      <c r="D101" s="177">
        <f>SUM(E101-I101)</f>
        <v>19</v>
      </c>
      <c r="E101" s="177">
        <v>15</v>
      </c>
      <c r="F101" s="201">
        <f>G101+H101</f>
        <v>24</v>
      </c>
      <c r="G101" s="201">
        <f>COUNTIF(K101:AJ101,"150")</f>
        <v>10</v>
      </c>
      <c r="H101" s="201">
        <f>COUNTIF(K101:AJ101,"&lt;150")</f>
        <v>14</v>
      </c>
      <c r="I101" s="201">
        <f>G101-H101</f>
        <v>-4</v>
      </c>
      <c r="J101" s="146">
        <f>SUM(G101/F101%)</f>
        <v>41.66666666666667</v>
      </c>
      <c r="K101" s="127">
        <v>150</v>
      </c>
      <c r="L101" s="127">
        <v>150</v>
      </c>
      <c r="M101" s="151">
        <v>85</v>
      </c>
      <c r="N101" s="151">
        <v>132</v>
      </c>
      <c r="O101" s="151">
        <v>56</v>
      </c>
      <c r="P101" s="151">
        <v>90</v>
      </c>
      <c r="Q101" s="151">
        <v>102</v>
      </c>
      <c r="R101" s="151">
        <v>150</v>
      </c>
      <c r="S101" s="151">
        <v>136</v>
      </c>
      <c r="T101" s="151">
        <v>90</v>
      </c>
      <c r="U101" s="151">
        <v>123</v>
      </c>
      <c r="V101" s="151">
        <v>150</v>
      </c>
      <c r="W101" s="151"/>
      <c r="X101" s="151"/>
      <c r="Y101" s="151">
        <v>139</v>
      </c>
      <c r="Z101" s="151">
        <v>150</v>
      </c>
      <c r="AA101" s="151">
        <v>150</v>
      </c>
      <c r="AB101" s="151">
        <v>106</v>
      </c>
      <c r="AC101" s="151">
        <v>150</v>
      </c>
      <c r="AD101" s="151">
        <v>150</v>
      </c>
      <c r="AE101" s="151">
        <v>105</v>
      </c>
      <c r="AF101" s="151">
        <v>102</v>
      </c>
      <c r="AG101" s="151">
        <v>150</v>
      </c>
      <c r="AH101" s="151">
        <v>100</v>
      </c>
      <c r="AI101" s="151">
        <v>114</v>
      </c>
      <c r="AJ101" s="151">
        <v>150</v>
      </c>
      <c r="AL101" s="119" t="s">
        <v>136</v>
      </c>
      <c r="AM101" s="119" t="s">
        <v>134</v>
      </c>
    </row>
    <row r="102" spans="1:39" s="41" customFormat="1" ht="19.5" customHeight="1">
      <c r="A102" s="119" t="s">
        <v>172</v>
      </c>
      <c r="B102" s="119" t="s">
        <v>134</v>
      </c>
      <c r="C102" s="211">
        <v>40</v>
      </c>
      <c r="D102" s="177">
        <f>SUM(E102-I102)</f>
        <v>37</v>
      </c>
      <c r="E102" s="177">
        <v>40</v>
      </c>
      <c r="F102" s="201">
        <f>G102+H102</f>
        <v>25</v>
      </c>
      <c r="G102" s="201">
        <f>COUNTIF(K102:AJ102,"150")</f>
        <v>14</v>
      </c>
      <c r="H102" s="201">
        <f>COUNTIF(K102:AJ102,"&lt;150")</f>
        <v>11</v>
      </c>
      <c r="I102" s="201">
        <f>G102-H102</f>
        <v>3</v>
      </c>
      <c r="J102" s="146">
        <f>SUM(G102/F102%)</f>
        <v>56</v>
      </c>
      <c r="K102" s="127">
        <v>150</v>
      </c>
      <c r="L102" s="127">
        <v>115</v>
      </c>
      <c r="M102" s="151">
        <v>150</v>
      </c>
      <c r="N102" s="151">
        <v>150</v>
      </c>
      <c r="O102" s="151">
        <v>150</v>
      </c>
      <c r="P102" s="151">
        <v>139</v>
      </c>
      <c r="Q102" s="151">
        <v>150</v>
      </c>
      <c r="R102" s="151"/>
      <c r="S102" s="151">
        <v>150</v>
      </c>
      <c r="T102" s="151">
        <v>135</v>
      </c>
      <c r="U102" s="151">
        <v>139</v>
      </c>
      <c r="V102" s="151">
        <v>136</v>
      </c>
      <c r="W102" s="151">
        <v>150</v>
      </c>
      <c r="X102" s="151">
        <v>150</v>
      </c>
      <c r="Y102" s="151">
        <v>109</v>
      </c>
      <c r="Z102" s="151">
        <v>150</v>
      </c>
      <c r="AA102" s="151">
        <v>150</v>
      </c>
      <c r="AB102" s="151">
        <v>147</v>
      </c>
      <c r="AC102" s="151">
        <v>119</v>
      </c>
      <c r="AD102" s="151">
        <v>150</v>
      </c>
      <c r="AE102" s="151">
        <v>150</v>
      </c>
      <c r="AF102" s="151">
        <v>150</v>
      </c>
      <c r="AG102" s="151">
        <v>145</v>
      </c>
      <c r="AH102" s="151">
        <v>150</v>
      </c>
      <c r="AI102" s="151">
        <v>137</v>
      </c>
      <c r="AJ102" s="151">
        <v>66</v>
      </c>
      <c r="AL102" s="119" t="s">
        <v>172</v>
      </c>
      <c r="AM102" s="119" t="s">
        <v>134</v>
      </c>
    </row>
    <row r="103" spans="1:39" s="41" customFormat="1" ht="19.5" customHeight="1">
      <c r="A103" s="119" t="s">
        <v>131</v>
      </c>
      <c r="B103" s="119" t="s">
        <v>260</v>
      </c>
      <c r="C103" s="211">
        <v>-50</v>
      </c>
      <c r="D103" s="177">
        <f>SUM(E103-I103)</f>
        <v>-53</v>
      </c>
      <c r="E103" s="177">
        <v>-55</v>
      </c>
      <c r="F103" s="201">
        <f>G103+H103</f>
        <v>16</v>
      </c>
      <c r="G103" s="201">
        <f>COUNTIF(K103:AJ103,"150")</f>
        <v>7</v>
      </c>
      <c r="H103" s="201">
        <f>COUNTIF(K103:AJ103,"&lt;150")</f>
        <v>9</v>
      </c>
      <c r="I103" s="201">
        <f>G103-H103</f>
        <v>-2</v>
      </c>
      <c r="J103" s="146">
        <f>SUM(G103/F103%)</f>
        <v>43.75</v>
      </c>
      <c r="K103" s="127"/>
      <c r="L103" s="127"/>
      <c r="M103" s="151"/>
      <c r="N103" s="151">
        <v>111</v>
      </c>
      <c r="O103" s="151"/>
      <c r="P103" s="151">
        <v>83</v>
      </c>
      <c r="Q103" s="151">
        <v>67</v>
      </c>
      <c r="R103" s="151">
        <v>150</v>
      </c>
      <c r="S103" s="151">
        <v>150</v>
      </c>
      <c r="T103" s="151"/>
      <c r="U103" s="151">
        <v>146</v>
      </c>
      <c r="V103" s="151">
        <v>60</v>
      </c>
      <c r="W103" s="151">
        <v>150</v>
      </c>
      <c r="X103" s="151">
        <v>150</v>
      </c>
      <c r="Y103" s="151">
        <v>150</v>
      </c>
      <c r="Z103" s="151">
        <v>142</v>
      </c>
      <c r="AA103" s="151">
        <v>150</v>
      </c>
      <c r="AB103" s="151">
        <v>134</v>
      </c>
      <c r="AC103" s="151"/>
      <c r="AD103" s="151">
        <v>142</v>
      </c>
      <c r="AE103" s="151"/>
      <c r="AF103" s="151"/>
      <c r="AG103" s="151"/>
      <c r="AH103" s="151"/>
      <c r="AI103" s="151">
        <v>150</v>
      </c>
      <c r="AJ103" s="151">
        <v>122</v>
      </c>
      <c r="AL103" s="119" t="s">
        <v>131</v>
      </c>
      <c r="AM103" s="119" t="s">
        <v>134</v>
      </c>
    </row>
    <row r="104" spans="1:39" s="41" customFormat="1" ht="19.5" customHeight="1">
      <c r="A104" s="119" t="s">
        <v>139</v>
      </c>
      <c r="B104" s="119" t="s">
        <v>252</v>
      </c>
      <c r="C104" s="211">
        <v>35</v>
      </c>
      <c r="D104" s="177">
        <f>SUM(E104-I104)</f>
        <v>34</v>
      </c>
      <c r="E104" s="177">
        <v>40</v>
      </c>
      <c r="F104" s="201">
        <f>G104+H104</f>
        <v>24</v>
      </c>
      <c r="G104" s="201">
        <f>COUNTIF(K104:AJ104,"150")</f>
        <v>15</v>
      </c>
      <c r="H104" s="201">
        <f>COUNTIF(K104:AJ104,"&lt;150")</f>
        <v>9</v>
      </c>
      <c r="I104" s="201">
        <f>G104-H104</f>
        <v>6</v>
      </c>
      <c r="J104" s="146">
        <f>SUM(G104/F104%)</f>
        <v>62.5</v>
      </c>
      <c r="K104" s="180">
        <v>150</v>
      </c>
      <c r="L104" s="127">
        <v>148</v>
      </c>
      <c r="M104" s="151">
        <v>150</v>
      </c>
      <c r="N104" s="151">
        <v>139</v>
      </c>
      <c r="O104" s="151">
        <v>150</v>
      </c>
      <c r="P104" s="151">
        <v>150</v>
      </c>
      <c r="Q104" s="151">
        <v>150</v>
      </c>
      <c r="R104" s="151">
        <v>149</v>
      </c>
      <c r="S104" s="151">
        <v>129</v>
      </c>
      <c r="T104" s="151">
        <v>150</v>
      </c>
      <c r="U104" s="151">
        <v>150</v>
      </c>
      <c r="V104" s="151">
        <v>139</v>
      </c>
      <c r="W104" s="151">
        <v>127</v>
      </c>
      <c r="X104" s="151">
        <v>150</v>
      </c>
      <c r="Y104" s="151">
        <v>150</v>
      </c>
      <c r="Z104" s="151">
        <v>150</v>
      </c>
      <c r="AA104" s="151"/>
      <c r="AB104" s="151">
        <v>150</v>
      </c>
      <c r="AC104" s="151">
        <v>150</v>
      </c>
      <c r="AD104" s="151">
        <v>150</v>
      </c>
      <c r="AE104" s="151">
        <v>118</v>
      </c>
      <c r="AF104" s="151">
        <v>150</v>
      </c>
      <c r="AG104" s="151">
        <v>129</v>
      </c>
      <c r="AH104" s="151">
        <v>148</v>
      </c>
      <c r="AI104" s="151">
        <v>150</v>
      </c>
      <c r="AJ104" s="151"/>
      <c r="AL104" s="119" t="s">
        <v>139</v>
      </c>
      <c r="AM104" s="119" t="s">
        <v>145</v>
      </c>
    </row>
    <row r="105" spans="1:39" s="41" customFormat="1" ht="19.5" customHeight="1">
      <c r="A105" s="119" t="s">
        <v>149</v>
      </c>
      <c r="B105" s="119" t="s">
        <v>252</v>
      </c>
      <c r="C105" s="211">
        <v>45</v>
      </c>
      <c r="D105" s="177">
        <f>SUM(E105-I105)</f>
        <v>45</v>
      </c>
      <c r="E105" s="177">
        <v>45</v>
      </c>
      <c r="F105" s="201">
        <f>G105+H105</f>
        <v>4</v>
      </c>
      <c r="G105" s="201">
        <f>COUNTIF(K105:AJ105,"150")</f>
        <v>2</v>
      </c>
      <c r="H105" s="201">
        <f>COUNTIF(K105:AJ105,"&lt;150")</f>
        <v>2</v>
      </c>
      <c r="I105" s="201">
        <f>G105-H105</f>
        <v>0</v>
      </c>
      <c r="J105" s="146">
        <f>SUM(G105/F105%)</f>
        <v>50</v>
      </c>
      <c r="K105" s="127">
        <v>150</v>
      </c>
      <c r="L105" s="127"/>
      <c r="M105" s="151">
        <v>118</v>
      </c>
      <c r="N105" s="151"/>
      <c r="O105" s="151"/>
      <c r="P105" s="151"/>
      <c r="Q105" s="151"/>
      <c r="R105" s="151"/>
      <c r="S105" s="151"/>
      <c r="T105" s="151"/>
      <c r="U105" s="151"/>
      <c r="V105" s="151"/>
      <c r="W105" s="151">
        <v>122</v>
      </c>
      <c r="X105" s="151">
        <v>150</v>
      </c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L105" s="119" t="s">
        <v>149</v>
      </c>
      <c r="AM105" s="119" t="s">
        <v>134</v>
      </c>
    </row>
    <row r="106" spans="1:39" s="41" customFormat="1" ht="19.5" customHeight="1">
      <c r="A106" s="119" t="s">
        <v>141</v>
      </c>
      <c r="B106" s="119" t="s">
        <v>254</v>
      </c>
      <c r="C106" s="211">
        <v>65</v>
      </c>
      <c r="D106" s="177">
        <f>SUM(E106-I106)</f>
        <v>65</v>
      </c>
      <c r="E106" s="177">
        <v>65</v>
      </c>
      <c r="F106" s="201">
        <f>G106+H106</f>
        <v>2</v>
      </c>
      <c r="G106" s="201">
        <f>COUNTIF(K106:AJ106,"150")</f>
        <v>1</v>
      </c>
      <c r="H106" s="201">
        <f>COUNTIF(K106:AJ106,"&lt;150")</f>
        <v>1</v>
      </c>
      <c r="I106" s="201">
        <f>G106-H106</f>
        <v>0</v>
      </c>
      <c r="J106" s="146">
        <f>SUM(G106/F106%)</f>
        <v>50</v>
      </c>
      <c r="K106" s="127"/>
      <c r="L106" s="127"/>
      <c r="M106" s="151"/>
      <c r="N106" s="151"/>
      <c r="O106" s="151"/>
      <c r="P106" s="151"/>
      <c r="Q106" s="151"/>
      <c r="R106" s="151"/>
      <c r="S106" s="151">
        <v>150</v>
      </c>
      <c r="T106" s="151">
        <v>134</v>
      </c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L106" s="119" t="s">
        <v>141</v>
      </c>
      <c r="AM106" s="119" t="s">
        <v>145</v>
      </c>
    </row>
    <row r="107" spans="1:39" s="41" customFormat="1" ht="19.5" customHeight="1">
      <c r="A107" s="119" t="s">
        <v>137</v>
      </c>
      <c r="B107" s="119" t="s">
        <v>138</v>
      </c>
      <c r="C107" s="211">
        <v>60</v>
      </c>
      <c r="D107" s="177">
        <f>SUM(E107-I107)</f>
        <v>65</v>
      </c>
      <c r="E107" s="177">
        <v>70</v>
      </c>
      <c r="F107" s="201">
        <f>G107+H107</f>
        <v>11</v>
      </c>
      <c r="G107" s="201">
        <f>COUNTIF(K107:AJ107,"150")</f>
        <v>8</v>
      </c>
      <c r="H107" s="201">
        <f>COUNTIF(K107:AJ107,"&lt;150")</f>
        <v>3</v>
      </c>
      <c r="I107" s="201">
        <f>G107-H107</f>
        <v>5</v>
      </c>
      <c r="J107" s="146">
        <f>SUM(G107/F107%)</f>
        <v>72.72727272727273</v>
      </c>
      <c r="K107" s="127"/>
      <c r="L107" s="127"/>
      <c r="M107" s="151"/>
      <c r="N107" s="151"/>
      <c r="O107" s="151"/>
      <c r="P107" s="151"/>
      <c r="Q107" s="151"/>
      <c r="R107" s="151">
        <v>140</v>
      </c>
      <c r="S107" s="151"/>
      <c r="T107" s="151">
        <v>150</v>
      </c>
      <c r="U107" s="151"/>
      <c r="V107" s="151"/>
      <c r="W107" s="151"/>
      <c r="X107" s="151">
        <v>143</v>
      </c>
      <c r="Y107" s="151">
        <v>150</v>
      </c>
      <c r="Z107" s="151"/>
      <c r="AA107" s="151"/>
      <c r="AB107" s="151"/>
      <c r="AC107" s="151">
        <v>150</v>
      </c>
      <c r="AD107" s="151"/>
      <c r="AE107" s="151">
        <v>136</v>
      </c>
      <c r="AF107" s="151">
        <v>150</v>
      </c>
      <c r="AG107" s="151">
        <v>150</v>
      </c>
      <c r="AH107" s="151">
        <v>150</v>
      </c>
      <c r="AI107" s="151">
        <v>150</v>
      </c>
      <c r="AJ107" s="151">
        <v>150</v>
      </c>
      <c r="AL107" s="119" t="s">
        <v>137</v>
      </c>
      <c r="AM107" s="119" t="s">
        <v>138</v>
      </c>
    </row>
    <row r="108" spans="1:39" s="41" customFormat="1" ht="19.5" customHeight="1">
      <c r="A108" s="119" t="s">
        <v>135</v>
      </c>
      <c r="B108" s="119" t="s">
        <v>138</v>
      </c>
      <c r="C108" s="211">
        <v>30</v>
      </c>
      <c r="D108" s="177">
        <f>SUM(E108-I108)</f>
        <v>31</v>
      </c>
      <c r="E108" s="177">
        <v>30</v>
      </c>
      <c r="F108" s="201">
        <f>G108+H108</f>
        <v>1</v>
      </c>
      <c r="G108" s="201">
        <f>COUNTIF(K108:AJ108,"150")</f>
        <v>0</v>
      </c>
      <c r="H108" s="201">
        <f>COUNTIF(K108:AJ108,"&lt;150")</f>
        <v>1</v>
      </c>
      <c r="I108" s="201">
        <f>G108-H108</f>
        <v>-1</v>
      </c>
      <c r="J108" s="146">
        <f>SUM(G108/F108%)</f>
        <v>0</v>
      </c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>
        <v>124</v>
      </c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L108" s="119" t="s">
        <v>135</v>
      </c>
      <c r="AM108" s="119" t="s">
        <v>134</v>
      </c>
    </row>
    <row r="109" spans="1:39" s="41" customFormat="1" ht="19.5" customHeight="1">
      <c r="A109" s="119" t="s">
        <v>220</v>
      </c>
      <c r="B109" s="119" t="s">
        <v>138</v>
      </c>
      <c r="C109" s="211">
        <v>30</v>
      </c>
      <c r="D109" s="177">
        <f>SUM(E109-I109)</f>
        <v>31</v>
      </c>
      <c r="E109" s="177">
        <v>30</v>
      </c>
      <c r="F109" s="201">
        <f>G109+H109</f>
        <v>19</v>
      </c>
      <c r="G109" s="201">
        <f>COUNTIF(K109:AJ109,"150")</f>
        <v>9</v>
      </c>
      <c r="H109" s="201">
        <f>COUNTIF(K109:AJ109,"&lt;150")</f>
        <v>10</v>
      </c>
      <c r="I109" s="201">
        <f>G109-H109</f>
        <v>-1</v>
      </c>
      <c r="J109" s="146">
        <f>SUM(G109/F109%)</f>
        <v>47.368421052631575</v>
      </c>
      <c r="K109" s="151">
        <v>150</v>
      </c>
      <c r="L109" s="151">
        <v>129</v>
      </c>
      <c r="M109" s="151">
        <v>150</v>
      </c>
      <c r="N109" s="151">
        <v>150</v>
      </c>
      <c r="O109" s="151">
        <v>128</v>
      </c>
      <c r="P109" s="151">
        <v>150</v>
      </c>
      <c r="Q109" s="151">
        <v>149</v>
      </c>
      <c r="R109" s="151"/>
      <c r="S109" s="151" t="s">
        <v>233</v>
      </c>
      <c r="T109" s="151"/>
      <c r="U109" s="151"/>
      <c r="V109" s="151">
        <v>150</v>
      </c>
      <c r="W109" s="151">
        <v>150</v>
      </c>
      <c r="X109" s="151">
        <v>150</v>
      </c>
      <c r="Y109" s="151"/>
      <c r="Z109" s="151"/>
      <c r="AA109" s="151"/>
      <c r="AB109" s="151">
        <v>114</v>
      </c>
      <c r="AC109" s="151">
        <v>104</v>
      </c>
      <c r="AD109" s="151">
        <v>140</v>
      </c>
      <c r="AE109" s="151">
        <v>121</v>
      </c>
      <c r="AF109" s="151">
        <v>129</v>
      </c>
      <c r="AG109" s="151">
        <v>134</v>
      </c>
      <c r="AH109" s="151">
        <v>150</v>
      </c>
      <c r="AI109" s="151">
        <v>117</v>
      </c>
      <c r="AJ109" s="151">
        <v>150</v>
      </c>
      <c r="AL109" s="119" t="s">
        <v>135</v>
      </c>
      <c r="AM109" s="119" t="s">
        <v>134</v>
      </c>
    </row>
    <row r="110" spans="1:39" s="41" customFormat="1" ht="19.5" customHeight="1">
      <c r="A110" s="119" t="s">
        <v>139</v>
      </c>
      <c r="B110" s="119" t="s">
        <v>138</v>
      </c>
      <c r="C110" s="211">
        <v>35</v>
      </c>
      <c r="D110" s="177">
        <f>SUM(E110-I110)</f>
        <v>40</v>
      </c>
      <c r="E110" s="177">
        <v>40</v>
      </c>
      <c r="F110" s="201">
        <f>G110+H110</f>
        <v>2</v>
      </c>
      <c r="G110" s="201">
        <f>COUNTIF(K110:AJ110,"150")</f>
        <v>1</v>
      </c>
      <c r="H110" s="201">
        <f>COUNTIF(K110:AJ110,"&lt;150")</f>
        <v>1</v>
      </c>
      <c r="I110" s="201">
        <f>G110-H110</f>
        <v>0</v>
      </c>
      <c r="J110" s="146">
        <f>SUM(G110/F110%)</f>
        <v>50</v>
      </c>
      <c r="K110" s="127"/>
      <c r="L110" s="127"/>
      <c r="M110" s="151"/>
      <c r="N110" s="151"/>
      <c r="O110" s="151"/>
      <c r="P110" s="151"/>
      <c r="Q110" s="151"/>
      <c r="R110" s="151"/>
      <c r="S110" s="151" t="s">
        <v>233</v>
      </c>
      <c r="T110" s="151"/>
      <c r="U110" s="151"/>
      <c r="V110" s="151"/>
      <c r="W110" s="151"/>
      <c r="X110" s="151"/>
      <c r="Y110" s="151"/>
      <c r="Z110" s="151">
        <v>150</v>
      </c>
      <c r="AA110" s="151"/>
      <c r="AB110" s="151"/>
      <c r="AC110" s="151"/>
      <c r="AD110" s="151"/>
      <c r="AE110" s="151">
        <v>108</v>
      </c>
      <c r="AF110" s="151"/>
      <c r="AG110" s="151"/>
      <c r="AH110" s="151"/>
      <c r="AI110" s="151"/>
      <c r="AJ110" s="151"/>
      <c r="AL110" s="119" t="s">
        <v>139</v>
      </c>
      <c r="AM110" s="119" t="s">
        <v>138</v>
      </c>
    </row>
    <row r="111" spans="1:39" s="41" customFormat="1" ht="19.5" customHeight="1">
      <c r="A111" s="119" t="s">
        <v>147</v>
      </c>
      <c r="B111" s="119" t="s">
        <v>138</v>
      </c>
      <c r="C111" s="211">
        <v>55</v>
      </c>
      <c r="D111" s="177">
        <f>SUM(E111-I111)</f>
        <v>51</v>
      </c>
      <c r="E111" s="177">
        <v>45</v>
      </c>
      <c r="F111" s="201">
        <f>G111+H111</f>
        <v>10</v>
      </c>
      <c r="G111" s="201">
        <f>COUNTIF(K111:AJ111,"150")</f>
        <v>2</v>
      </c>
      <c r="H111" s="201">
        <f>COUNTIF(K111:AJ111,"&lt;150")</f>
        <v>8</v>
      </c>
      <c r="I111" s="201">
        <f>G111-H111</f>
        <v>-6</v>
      </c>
      <c r="J111" s="146">
        <f>SUM(G111/F111%)</f>
        <v>20</v>
      </c>
      <c r="K111" s="127"/>
      <c r="L111" s="127"/>
      <c r="M111" s="151"/>
      <c r="N111" s="151"/>
      <c r="O111" s="151"/>
      <c r="P111" s="151"/>
      <c r="Q111" s="151"/>
      <c r="R111" s="151"/>
      <c r="S111" s="151">
        <v>110</v>
      </c>
      <c r="T111" s="151"/>
      <c r="U111" s="151">
        <v>150</v>
      </c>
      <c r="V111" s="151">
        <v>128</v>
      </c>
      <c r="W111" s="151">
        <v>136</v>
      </c>
      <c r="X111" s="151">
        <v>150</v>
      </c>
      <c r="Y111" s="151"/>
      <c r="Z111" s="151"/>
      <c r="AA111" s="151">
        <v>92</v>
      </c>
      <c r="AB111" s="151"/>
      <c r="AC111" s="151"/>
      <c r="AD111" s="151">
        <v>131</v>
      </c>
      <c r="AE111" s="151"/>
      <c r="AF111" s="151">
        <v>115</v>
      </c>
      <c r="AG111" s="151">
        <v>140</v>
      </c>
      <c r="AH111" s="151"/>
      <c r="AI111" s="151">
        <v>141</v>
      </c>
      <c r="AJ111" s="151"/>
      <c r="AL111" s="119" t="s">
        <v>147</v>
      </c>
      <c r="AM111" s="119" t="s">
        <v>145</v>
      </c>
    </row>
    <row r="112" spans="1:39" s="41" customFormat="1" ht="19.5" customHeight="1">
      <c r="A112" s="119" t="s">
        <v>140</v>
      </c>
      <c r="B112" s="119" t="s">
        <v>138</v>
      </c>
      <c r="C112" s="211">
        <v>60</v>
      </c>
      <c r="D112" s="177">
        <f>SUM(E112-I112)</f>
        <v>61</v>
      </c>
      <c r="E112" s="177">
        <v>65</v>
      </c>
      <c r="F112" s="201">
        <f>G112+H112</f>
        <v>18</v>
      </c>
      <c r="G112" s="201">
        <f>COUNTIF(K112:AJ112,"150")</f>
        <v>11</v>
      </c>
      <c r="H112" s="201">
        <f>COUNTIF(K112:AJ112,"&lt;150")</f>
        <v>7</v>
      </c>
      <c r="I112" s="201">
        <f>G112-H112</f>
        <v>4</v>
      </c>
      <c r="J112" s="146">
        <f>SUM(G112/F112%)</f>
        <v>61.111111111111114</v>
      </c>
      <c r="K112" s="127">
        <v>150</v>
      </c>
      <c r="L112" s="127">
        <v>150</v>
      </c>
      <c r="M112" s="151"/>
      <c r="N112" s="151">
        <v>150</v>
      </c>
      <c r="O112" s="151">
        <v>145</v>
      </c>
      <c r="P112" s="151">
        <v>101</v>
      </c>
      <c r="Q112" s="151"/>
      <c r="R112" s="151">
        <v>150</v>
      </c>
      <c r="S112" s="151">
        <v>123</v>
      </c>
      <c r="T112" s="151">
        <v>150</v>
      </c>
      <c r="U112" s="151"/>
      <c r="V112" s="151">
        <v>150</v>
      </c>
      <c r="W112" s="151"/>
      <c r="X112" s="151"/>
      <c r="Y112" s="151"/>
      <c r="Z112" s="151">
        <v>150</v>
      </c>
      <c r="AA112" s="151">
        <v>127</v>
      </c>
      <c r="AB112" s="151">
        <v>142</v>
      </c>
      <c r="AC112" s="151">
        <v>109</v>
      </c>
      <c r="AD112" s="151">
        <v>150</v>
      </c>
      <c r="AE112" s="151">
        <v>150</v>
      </c>
      <c r="AF112" s="151"/>
      <c r="AG112" s="151"/>
      <c r="AH112" s="151">
        <v>150</v>
      </c>
      <c r="AI112" s="151">
        <v>123</v>
      </c>
      <c r="AJ112" s="151">
        <v>150</v>
      </c>
      <c r="AL112" s="119" t="s">
        <v>140</v>
      </c>
      <c r="AM112" s="119" t="s">
        <v>138</v>
      </c>
    </row>
    <row r="113" spans="1:39" s="41" customFormat="1" ht="19.5" customHeight="1">
      <c r="A113" s="119" t="s">
        <v>142</v>
      </c>
      <c r="B113" s="119" t="s">
        <v>138</v>
      </c>
      <c r="C113" s="211">
        <v>45</v>
      </c>
      <c r="D113" s="177">
        <f>SUM(E113-I113)</f>
        <v>43</v>
      </c>
      <c r="E113" s="177">
        <v>35</v>
      </c>
      <c r="F113" s="201">
        <f>G113+H113</f>
        <v>22</v>
      </c>
      <c r="G113" s="201">
        <f>COUNTIF(K113:AJ113,"150")</f>
        <v>7</v>
      </c>
      <c r="H113" s="201">
        <f>COUNTIF(K113:AJ113,"&lt;150")</f>
        <v>15</v>
      </c>
      <c r="I113" s="201">
        <f>G113-H113</f>
        <v>-8</v>
      </c>
      <c r="J113" s="146">
        <f>SUM(G113/F113%)</f>
        <v>31.818181818181817</v>
      </c>
      <c r="K113" s="127">
        <v>150</v>
      </c>
      <c r="L113" s="127">
        <v>150</v>
      </c>
      <c r="M113" s="151"/>
      <c r="N113" s="151"/>
      <c r="O113" s="151">
        <v>102</v>
      </c>
      <c r="P113" s="151">
        <v>150</v>
      </c>
      <c r="Q113" s="151">
        <v>123</v>
      </c>
      <c r="R113" s="151">
        <v>131</v>
      </c>
      <c r="S113" s="151">
        <v>150</v>
      </c>
      <c r="T113" s="151">
        <v>150</v>
      </c>
      <c r="U113" s="151">
        <v>116</v>
      </c>
      <c r="V113" s="151">
        <v>110</v>
      </c>
      <c r="W113" s="151">
        <v>150</v>
      </c>
      <c r="X113" s="151">
        <v>127</v>
      </c>
      <c r="Y113" s="151">
        <v>135</v>
      </c>
      <c r="Z113" s="151">
        <v>140</v>
      </c>
      <c r="AA113" s="151">
        <v>129</v>
      </c>
      <c r="AB113" s="151">
        <v>147</v>
      </c>
      <c r="AC113" s="151">
        <v>145</v>
      </c>
      <c r="AD113" s="151">
        <v>113</v>
      </c>
      <c r="AE113" s="151"/>
      <c r="AF113" s="151">
        <v>146</v>
      </c>
      <c r="AG113" s="151">
        <v>115</v>
      </c>
      <c r="AH113" s="151">
        <v>150</v>
      </c>
      <c r="AI113" s="151"/>
      <c r="AJ113" s="151">
        <v>120</v>
      </c>
      <c r="AL113" s="119" t="s">
        <v>142</v>
      </c>
      <c r="AM113" s="119" t="s">
        <v>138</v>
      </c>
    </row>
    <row r="114" spans="1:39" s="41" customFormat="1" ht="19.5" customHeight="1">
      <c r="A114" s="119" t="s">
        <v>143</v>
      </c>
      <c r="B114" s="119" t="s">
        <v>138</v>
      </c>
      <c r="C114" s="211">
        <v>60</v>
      </c>
      <c r="D114" s="177">
        <f>SUM(E114-I114)</f>
        <v>57</v>
      </c>
      <c r="E114" s="177">
        <v>50</v>
      </c>
      <c r="F114" s="201">
        <f>G114+H114</f>
        <v>13</v>
      </c>
      <c r="G114" s="201">
        <f>COUNTIF(K114:AJ114,"150")</f>
        <v>3</v>
      </c>
      <c r="H114" s="201">
        <f>COUNTIF(K114:AJ114,"&lt;150")</f>
        <v>10</v>
      </c>
      <c r="I114" s="201">
        <f>G114-H114</f>
        <v>-7</v>
      </c>
      <c r="J114" s="146">
        <f>SUM(G114/F114%)</f>
        <v>23.076923076923077</v>
      </c>
      <c r="K114" s="127">
        <v>150</v>
      </c>
      <c r="L114" s="127">
        <v>123</v>
      </c>
      <c r="M114" s="151">
        <v>103</v>
      </c>
      <c r="N114" s="151">
        <v>136</v>
      </c>
      <c r="O114" s="151"/>
      <c r="P114" s="151"/>
      <c r="Q114" s="151">
        <v>140</v>
      </c>
      <c r="R114" s="151">
        <v>105</v>
      </c>
      <c r="S114" s="151">
        <v>150</v>
      </c>
      <c r="T114" s="151">
        <v>141</v>
      </c>
      <c r="U114" s="151">
        <v>93</v>
      </c>
      <c r="V114" s="151"/>
      <c r="W114" s="151">
        <v>150</v>
      </c>
      <c r="X114" s="151"/>
      <c r="Y114" s="151">
        <v>137</v>
      </c>
      <c r="Z114" s="151"/>
      <c r="AA114" s="151">
        <v>123</v>
      </c>
      <c r="AB114" s="151">
        <v>90</v>
      </c>
      <c r="AC114" s="151"/>
      <c r="AD114" s="151"/>
      <c r="AE114" s="151"/>
      <c r="AF114" s="151"/>
      <c r="AG114" s="151"/>
      <c r="AH114" s="151"/>
      <c r="AI114" s="151"/>
      <c r="AJ114" s="151"/>
      <c r="AL114" s="119" t="s">
        <v>143</v>
      </c>
      <c r="AM114" s="119" t="s">
        <v>138</v>
      </c>
    </row>
    <row r="115" spans="1:39" s="41" customFormat="1" ht="19.5" customHeight="1">
      <c r="A115" s="119" t="s">
        <v>144</v>
      </c>
      <c r="B115" s="119" t="s">
        <v>145</v>
      </c>
      <c r="C115" s="211">
        <v>55</v>
      </c>
      <c r="D115" s="177">
        <f>SUM(E115-I115)</f>
        <v>58</v>
      </c>
      <c r="E115" s="177">
        <v>65</v>
      </c>
      <c r="F115" s="201">
        <f>G115+H115</f>
        <v>23</v>
      </c>
      <c r="G115" s="201">
        <f>COUNTIF(K115:AJ115,"150")</f>
        <v>15</v>
      </c>
      <c r="H115" s="201">
        <f>COUNTIF(K115:AJ115,"&lt;150")</f>
        <v>8</v>
      </c>
      <c r="I115" s="201">
        <f>G115-H115</f>
        <v>7</v>
      </c>
      <c r="J115" s="146">
        <f>SUM(G115/F115%)</f>
        <v>65.21739130434783</v>
      </c>
      <c r="K115" s="127"/>
      <c r="L115" s="127">
        <v>150</v>
      </c>
      <c r="M115" s="151">
        <v>150</v>
      </c>
      <c r="N115" s="151">
        <v>150</v>
      </c>
      <c r="O115" s="151">
        <v>108</v>
      </c>
      <c r="P115" s="151">
        <v>150</v>
      </c>
      <c r="Q115" s="151">
        <v>139</v>
      </c>
      <c r="R115" s="151">
        <v>150</v>
      </c>
      <c r="S115" s="151">
        <v>113</v>
      </c>
      <c r="T115" s="151">
        <v>150</v>
      </c>
      <c r="U115" s="151">
        <v>150</v>
      </c>
      <c r="V115" s="151">
        <v>150</v>
      </c>
      <c r="W115" s="151">
        <v>150</v>
      </c>
      <c r="X115" s="151">
        <v>150</v>
      </c>
      <c r="Y115" s="151">
        <v>98</v>
      </c>
      <c r="Z115" s="151">
        <v>150</v>
      </c>
      <c r="AA115" s="151">
        <v>142</v>
      </c>
      <c r="AB115" s="151">
        <v>150</v>
      </c>
      <c r="AC115" s="151">
        <v>134</v>
      </c>
      <c r="AD115" s="151">
        <v>136</v>
      </c>
      <c r="AE115" s="151"/>
      <c r="AF115" s="151">
        <v>150</v>
      </c>
      <c r="AG115" s="151"/>
      <c r="AH115" s="151">
        <v>150</v>
      </c>
      <c r="AI115" s="151">
        <v>150</v>
      </c>
      <c r="AJ115" s="151">
        <v>135</v>
      </c>
      <c r="AL115" s="119" t="s">
        <v>144</v>
      </c>
      <c r="AM115" s="119" t="s">
        <v>145</v>
      </c>
    </row>
    <row r="116" spans="1:39" s="41" customFormat="1" ht="19.5" customHeight="1">
      <c r="A116" s="119" t="s">
        <v>146</v>
      </c>
      <c r="B116" s="119" t="s">
        <v>145</v>
      </c>
      <c r="C116" s="211">
        <v>25</v>
      </c>
      <c r="D116" s="177">
        <f>SUM(E116-I116)</f>
        <v>25</v>
      </c>
      <c r="E116" s="177">
        <v>25</v>
      </c>
      <c r="F116" s="201">
        <f>G116+H116</f>
        <v>26</v>
      </c>
      <c r="G116" s="201">
        <f>COUNTIF(K116:AJ116,"150")</f>
        <v>13</v>
      </c>
      <c r="H116" s="201">
        <f>COUNTIF(K116:AJ116,"&lt;150")</f>
        <v>13</v>
      </c>
      <c r="I116" s="201">
        <f>G116-H116</f>
        <v>0</v>
      </c>
      <c r="J116" s="146">
        <f>SUM(G116/F116%)</f>
        <v>50</v>
      </c>
      <c r="K116" s="127">
        <v>75</v>
      </c>
      <c r="L116" s="127">
        <v>150</v>
      </c>
      <c r="M116" s="151">
        <v>150</v>
      </c>
      <c r="N116" s="151">
        <v>93</v>
      </c>
      <c r="O116" s="151">
        <v>95</v>
      </c>
      <c r="P116" s="151">
        <v>84</v>
      </c>
      <c r="Q116" s="151">
        <v>133</v>
      </c>
      <c r="R116" s="151">
        <v>150</v>
      </c>
      <c r="S116" s="151">
        <v>106</v>
      </c>
      <c r="T116" s="151">
        <v>109</v>
      </c>
      <c r="U116" s="151">
        <v>150</v>
      </c>
      <c r="V116" s="151">
        <v>150</v>
      </c>
      <c r="W116" s="151">
        <v>150</v>
      </c>
      <c r="X116" s="151">
        <v>119</v>
      </c>
      <c r="Y116" s="151">
        <v>150</v>
      </c>
      <c r="Z116" s="151">
        <v>150</v>
      </c>
      <c r="AA116" s="151">
        <v>135</v>
      </c>
      <c r="AB116" s="151">
        <v>107</v>
      </c>
      <c r="AC116" s="151">
        <v>150</v>
      </c>
      <c r="AD116" s="151">
        <v>107</v>
      </c>
      <c r="AE116" s="151">
        <v>150</v>
      </c>
      <c r="AF116" s="151">
        <v>106</v>
      </c>
      <c r="AG116" s="151">
        <v>150</v>
      </c>
      <c r="AH116" s="151">
        <v>150</v>
      </c>
      <c r="AI116" s="151">
        <v>150</v>
      </c>
      <c r="AJ116" s="151">
        <v>106</v>
      </c>
      <c r="AL116" s="119" t="s">
        <v>146</v>
      </c>
      <c r="AM116" s="119" t="s">
        <v>145</v>
      </c>
    </row>
    <row r="117" spans="1:39" s="41" customFormat="1" ht="19.5" customHeight="1">
      <c r="A117" s="119" t="s">
        <v>147</v>
      </c>
      <c r="B117" s="119" t="s">
        <v>145</v>
      </c>
      <c r="C117" s="211">
        <v>45</v>
      </c>
      <c r="D117" s="177">
        <f>SUM(E117-I117)</f>
        <v>46</v>
      </c>
      <c r="E117" s="177">
        <v>45</v>
      </c>
      <c r="F117" s="201">
        <f>G117+H117</f>
        <v>1</v>
      </c>
      <c r="G117" s="201">
        <f>COUNTIF(K117:AJ117,"150")</f>
        <v>0</v>
      </c>
      <c r="H117" s="201">
        <f>COUNTIF(K117:AJ117,"&lt;150")</f>
        <v>1</v>
      </c>
      <c r="I117" s="201">
        <f>G117-H117</f>
        <v>-1</v>
      </c>
      <c r="J117" s="146">
        <f>SUM(G117/F117%)</f>
        <v>0</v>
      </c>
      <c r="K117" s="127"/>
      <c r="L117" s="127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>
        <v>137</v>
      </c>
      <c r="AF117" s="151"/>
      <c r="AG117" s="151"/>
      <c r="AH117" s="151"/>
      <c r="AI117" s="151"/>
      <c r="AJ117" s="151"/>
      <c r="AL117" s="119" t="s">
        <v>147</v>
      </c>
      <c r="AM117" s="119" t="s">
        <v>145</v>
      </c>
    </row>
    <row r="118" spans="1:39" s="41" customFormat="1" ht="19.5" customHeight="1">
      <c r="A118" s="119" t="s">
        <v>148</v>
      </c>
      <c r="B118" s="119" t="s">
        <v>145</v>
      </c>
      <c r="C118" s="211">
        <v>50</v>
      </c>
      <c r="D118" s="177">
        <f>SUM(E118-I118)</f>
        <v>49</v>
      </c>
      <c r="E118" s="177">
        <v>45</v>
      </c>
      <c r="F118" s="201">
        <f>G118+H118</f>
        <v>20</v>
      </c>
      <c r="G118" s="201">
        <f>COUNTIF(K118:AJ118,"150")</f>
        <v>8</v>
      </c>
      <c r="H118" s="201">
        <f>COUNTIF(K118:AJ118,"&lt;150")</f>
        <v>12</v>
      </c>
      <c r="I118" s="201">
        <f>G118-H118</f>
        <v>-4</v>
      </c>
      <c r="J118" s="146">
        <f>SUM(G118/F118%)</f>
        <v>40</v>
      </c>
      <c r="K118" s="127">
        <v>150</v>
      </c>
      <c r="L118" s="127">
        <v>109</v>
      </c>
      <c r="M118" s="151">
        <v>142</v>
      </c>
      <c r="N118" s="151">
        <v>150</v>
      </c>
      <c r="O118" s="151">
        <v>119</v>
      </c>
      <c r="P118" s="151">
        <v>111</v>
      </c>
      <c r="Q118" s="151">
        <v>150</v>
      </c>
      <c r="R118" s="151">
        <v>132</v>
      </c>
      <c r="S118" s="151"/>
      <c r="T118" s="151"/>
      <c r="U118" s="151"/>
      <c r="V118" s="151">
        <v>150</v>
      </c>
      <c r="W118" s="151">
        <v>113</v>
      </c>
      <c r="X118" s="151">
        <v>118</v>
      </c>
      <c r="Y118" s="151">
        <v>86</v>
      </c>
      <c r="Z118" s="151">
        <v>150</v>
      </c>
      <c r="AA118" s="151">
        <v>140</v>
      </c>
      <c r="AB118" s="151">
        <v>150</v>
      </c>
      <c r="AC118" s="151"/>
      <c r="AD118" s="151">
        <v>143</v>
      </c>
      <c r="AE118" s="151"/>
      <c r="AF118" s="151"/>
      <c r="AG118" s="151">
        <v>91</v>
      </c>
      <c r="AH118" s="151">
        <v>129</v>
      </c>
      <c r="AI118" s="151">
        <v>150</v>
      </c>
      <c r="AJ118" s="151">
        <v>150</v>
      </c>
      <c r="AL118" s="119" t="s">
        <v>148</v>
      </c>
      <c r="AM118" s="119" t="s">
        <v>145</v>
      </c>
    </row>
    <row r="119" spans="1:39" s="41" customFormat="1" ht="23.25">
      <c r="A119" s="120"/>
      <c r="B119" s="120"/>
      <c r="C119" s="211"/>
      <c r="D119" s="177"/>
      <c r="E119" s="177"/>
      <c r="F119" s="201"/>
      <c r="G119" s="201"/>
      <c r="H119" s="201"/>
      <c r="I119" s="201"/>
      <c r="J119" s="146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L119" s="120"/>
      <c r="AM119" s="120"/>
    </row>
    <row r="120" spans="1:39" s="41" customFormat="1" ht="23.25">
      <c r="A120" s="120"/>
      <c r="B120" s="120"/>
      <c r="C120" s="211"/>
      <c r="D120" s="177"/>
      <c r="E120" s="177"/>
      <c r="F120" s="201"/>
      <c r="G120" s="201"/>
      <c r="H120" s="201"/>
      <c r="I120" s="201"/>
      <c r="J120" s="146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L120" s="120"/>
      <c r="AM120" s="120"/>
    </row>
    <row r="121" spans="1:39" s="41" customFormat="1" ht="23.25">
      <c r="A121" s="120"/>
      <c r="B121" s="120"/>
      <c r="C121" s="211"/>
      <c r="D121" s="177"/>
      <c r="E121" s="177"/>
      <c r="F121" s="201"/>
      <c r="G121" s="201"/>
      <c r="H121" s="201"/>
      <c r="I121" s="201"/>
      <c r="J121" s="146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L121" s="120"/>
      <c r="AM121" s="120"/>
    </row>
    <row r="122" spans="1:39" ht="23.25">
      <c r="A122" s="120"/>
      <c r="B122" s="120"/>
      <c r="C122" s="211"/>
      <c r="D122" s="177"/>
      <c r="E122" s="177"/>
      <c r="F122" s="202"/>
      <c r="G122" s="202"/>
      <c r="H122" s="202"/>
      <c r="I122" s="202"/>
      <c r="J122" s="147"/>
      <c r="AL122" s="120"/>
      <c r="AM122" s="120"/>
    </row>
    <row r="123" spans="1:39" ht="23.25">
      <c r="A123" s="120"/>
      <c r="B123" s="120"/>
      <c r="C123" s="211"/>
      <c r="D123" s="177"/>
      <c r="E123" s="177"/>
      <c r="F123" s="202"/>
      <c r="G123" s="202"/>
      <c r="H123" s="202"/>
      <c r="I123" s="202"/>
      <c r="J123" s="147"/>
      <c r="AL123" s="120"/>
      <c r="AM123" s="120"/>
    </row>
    <row r="124" spans="1:39" ht="23.25">
      <c r="A124" s="120"/>
      <c r="B124" s="120"/>
      <c r="C124" s="211"/>
      <c r="D124" s="177"/>
      <c r="E124" s="177"/>
      <c r="F124" s="202"/>
      <c r="G124" s="202"/>
      <c r="H124" s="202"/>
      <c r="I124" s="202"/>
      <c r="J124" s="147"/>
      <c r="AL124" s="120"/>
      <c r="AM124" s="120"/>
    </row>
    <row r="125" spans="1:39" ht="23.25">
      <c r="A125" s="120"/>
      <c r="B125" s="120"/>
      <c r="C125" s="211"/>
      <c r="D125" s="177"/>
      <c r="E125" s="177"/>
      <c r="F125" s="202"/>
      <c r="G125" s="202"/>
      <c r="H125" s="202"/>
      <c r="I125" s="202"/>
      <c r="J125" s="147"/>
      <c r="AL125" s="120"/>
      <c r="AM125" s="120"/>
    </row>
    <row r="126" spans="1:39" ht="23.25">
      <c r="A126" s="120"/>
      <c r="B126" s="120"/>
      <c r="C126" s="211"/>
      <c r="D126" s="177"/>
      <c r="E126" s="177"/>
      <c r="F126" s="202"/>
      <c r="G126" s="202"/>
      <c r="H126" s="202"/>
      <c r="I126" s="202"/>
      <c r="J126" s="147"/>
      <c r="AL126" s="120"/>
      <c r="AM126" s="120"/>
    </row>
    <row r="127" spans="3:5" ht="23.25">
      <c r="C127" s="212"/>
      <c r="D127" s="178"/>
      <c r="E127" s="178"/>
    </row>
    <row r="128" spans="3:10" ht="23.25">
      <c r="C128" s="212"/>
      <c r="D128" s="178"/>
      <c r="E128" s="178"/>
      <c r="F128" s="203"/>
      <c r="G128" s="202"/>
      <c r="H128" s="202"/>
      <c r="I128" s="202"/>
      <c r="J128" s="147"/>
    </row>
    <row r="129" spans="3:10" ht="23.25">
      <c r="C129" s="212"/>
      <c r="D129" s="178"/>
      <c r="E129" s="178"/>
      <c r="F129" s="203"/>
      <c r="G129" s="202"/>
      <c r="H129" s="202"/>
      <c r="I129" s="202"/>
      <c r="J129" s="147"/>
    </row>
    <row r="130" spans="1:39" ht="23.25">
      <c r="A130" s="2"/>
      <c r="B130" s="121"/>
      <c r="C130" s="213"/>
      <c r="D130" s="179"/>
      <c r="E130" s="179"/>
      <c r="F130" s="202"/>
      <c r="G130" s="202"/>
      <c r="H130" s="202"/>
      <c r="I130" s="202"/>
      <c r="J130" s="147"/>
      <c r="AM130" s="121"/>
    </row>
    <row r="131" spans="3:10" ht="23.25">
      <c r="C131" s="212"/>
      <c r="D131" s="178"/>
      <c r="E131" s="178"/>
      <c r="F131" s="203"/>
      <c r="G131" s="202"/>
      <c r="H131" s="202"/>
      <c r="I131" s="202"/>
      <c r="J131" s="147"/>
    </row>
    <row r="132" spans="3:10" ht="23.25">
      <c r="C132" s="212"/>
      <c r="D132" s="178"/>
      <c r="E132" s="178"/>
      <c r="F132" s="203"/>
      <c r="G132" s="202"/>
      <c r="H132" s="202"/>
      <c r="I132" s="202"/>
      <c r="J132" s="147"/>
    </row>
    <row r="133" spans="3:10" ht="23.25">
      <c r="C133" s="212"/>
      <c r="D133" s="178"/>
      <c r="E133" s="178"/>
      <c r="F133" s="203"/>
      <c r="G133" s="202"/>
      <c r="H133" s="202"/>
      <c r="I133" s="202"/>
      <c r="J133" s="147"/>
    </row>
    <row r="134" spans="3:10" ht="23.25">
      <c r="C134" s="212"/>
      <c r="D134" s="178"/>
      <c r="E134" s="178"/>
      <c r="F134" s="203"/>
      <c r="G134" s="202"/>
      <c r="H134" s="202"/>
      <c r="I134" s="202"/>
      <c r="J134" s="147"/>
    </row>
    <row r="135" spans="3:10" ht="23.25">
      <c r="C135" s="212"/>
      <c r="D135" s="178"/>
      <c r="E135" s="178"/>
      <c r="F135" s="203"/>
      <c r="G135" s="202"/>
      <c r="H135" s="202"/>
      <c r="I135" s="202"/>
      <c r="J135" s="147"/>
    </row>
    <row r="136" spans="3:10" ht="23.25">
      <c r="C136" s="212"/>
      <c r="D136" s="178"/>
      <c r="E136" s="178"/>
      <c r="F136" s="203"/>
      <c r="G136" s="202"/>
      <c r="H136" s="202"/>
      <c r="I136" s="202"/>
      <c r="J136" s="147"/>
    </row>
    <row r="137" spans="3:10" ht="23.25">
      <c r="C137" s="212"/>
      <c r="D137" s="178"/>
      <c r="E137" s="178"/>
      <c r="F137" s="203"/>
      <c r="G137" s="202"/>
      <c r="H137" s="202"/>
      <c r="I137" s="202"/>
      <c r="J137" s="147"/>
    </row>
    <row r="138" spans="3:10" ht="23.25">
      <c r="C138" s="212"/>
      <c r="D138" s="178"/>
      <c r="E138" s="178"/>
      <c r="F138" s="203"/>
      <c r="G138" s="202"/>
      <c r="H138" s="202"/>
      <c r="I138" s="202"/>
      <c r="J138" s="147"/>
    </row>
    <row r="139" spans="3:10" ht="23.25">
      <c r="C139" s="212"/>
      <c r="D139" s="178"/>
      <c r="E139" s="178"/>
      <c r="F139" s="203"/>
      <c r="G139" s="202"/>
      <c r="H139" s="202"/>
      <c r="I139" s="202"/>
      <c r="J139" s="147"/>
    </row>
    <row r="140" spans="3:10" ht="23.25">
      <c r="C140" s="212"/>
      <c r="D140" s="178"/>
      <c r="E140" s="178"/>
      <c r="F140" s="203"/>
      <c r="G140" s="202"/>
      <c r="H140" s="202"/>
      <c r="I140" s="202"/>
      <c r="J140" s="147"/>
    </row>
    <row r="141" spans="3:10" ht="23.25">
      <c r="C141" s="212"/>
      <c r="D141" s="178"/>
      <c r="E141" s="178"/>
      <c r="F141" s="203"/>
      <c r="G141" s="202"/>
      <c r="H141" s="202"/>
      <c r="I141" s="202"/>
      <c r="J141" s="147"/>
    </row>
    <row r="142" spans="3:10" ht="23.25">
      <c r="C142" s="212"/>
      <c r="D142" s="178"/>
      <c r="E142" s="178"/>
      <c r="F142" s="203"/>
      <c r="G142" s="202"/>
      <c r="H142" s="202"/>
      <c r="I142" s="202"/>
      <c r="J142" s="147"/>
    </row>
    <row r="143" spans="3:5" ht="23.25">
      <c r="C143" s="212"/>
      <c r="D143" s="178"/>
      <c r="E143" s="178"/>
    </row>
    <row r="144" spans="3:5" ht="23.25">
      <c r="C144" s="212"/>
      <c r="D144" s="178"/>
      <c r="E144" s="178"/>
    </row>
    <row r="145" spans="3:5" ht="23.25">
      <c r="C145" s="212"/>
      <c r="D145" s="178"/>
      <c r="E145" s="178"/>
    </row>
    <row r="146" spans="3:5" ht="23.25">
      <c r="C146" s="212"/>
      <c r="D146" s="178"/>
      <c r="E146" s="178"/>
    </row>
    <row r="147" spans="3:5" ht="23.25">
      <c r="C147" s="212"/>
      <c r="D147" s="178"/>
      <c r="E147" s="178"/>
    </row>
    <row r="148" spans="3:5" ht="23.25">
      <c r="C148" s="212"/>
      <c r="D148" s="178"/>
      <c r="E148" s="178"/>
    </row>
    <row r="149" spans="3:5" ht="23.25">
      <c r="C149" s="212"/>
      <c r="D149" s="178"/>
      <c r="E149" s="178"/>
    </row>
    <row r="150" spans="3:5" ht="23.25">
      <c r="C150" s="212"/>
      <c r="D150" s="178"/>
      <c r="E150" s="178"/>
    </row>
    <row r="151" spans="3:5" ht="23.25">
      <c r="C151" s="212"/>
      <c r="D151" s="178"/>
      <c r="E151" s="178"/>
    </row>
    <row r="152" spans="3:5" ht="23.25">
      <c r="C152" s="212"/>
      <c r="D152" s="178"/>
      <c r="E152" s="178"/>
    </row>
    <row r="153" spans="3:5" ht="23.25">
      <c r="C153" s="212"/>
      <c r="D153" s="178"/>
      <c r="E153" s="178"/>
    </row>
    <row r="154" spans="3:5" ht="23.25">
      <c r="C154" s="212"/>
      <c r="D154" s="178"/>
      <c r="E154" s="178"/>
    </row>
    <row r="155" spans="3:5" ht="23.25">
      <c r="C155" s="212"/>
      <c r="D155" s="178"/>
      <c r="E155" s="178"/>
    </row>
    <row r="156" spans="3:5" ht="23.25">
      <c r="C156" s="212"/>
      <c r="D156" s="178"/>
      <c r="E156" s="178"/>
    </row>
    <row r="157" spans="3:5" ht="23.25">
      <c r="C157" s="212"/>
      <c r="D157" s="178"/>
      <c r="E157" s="178"/>
    </row>
    <row r="158" spans="3:5" ht="23.25">
      <c r="C158" s="212"/>
      <c r="D158" s="178"/>
      <c r="E158" s="178"/>
    </row>
    <row r="159" spans="3:5" ht="23.25">
      <c r="C159" s="212"/>
      <c r="D159" s="178"/>
      <c r="E159" s="178"/>
    </row>
    <row r="160" spans="3:5" ht="23.25">
      <c r="C160" s="212"/>
      <c r="D160" s="178"/>
      <c r="E160" s="178"/>
    </row>
    <row r="161" spans="3:5" ht="23.25">
      <c r="C161" s="212"/>
      <c r="D161" s="178"/>
      <c r="E161" s="178"/>
    </row>
    <row r="162" spans="3:5" ht="23.25">
      <c r="C162" s="212"/>
      <c r="D162" s="178"/>
      <c r="E162" s="178"/>
    </row>
    <row r="163" spans="3:5" ht="23.25">
      <c r="C163" s="212"/>
      <c r="D163" s="178"/>
      <c r="E163" s="178"/>
    </row>
    <row r="164" spans="3:5" ht="23.25">
      <c r="C164" s="212"/>
      <c r="D164" s="178"/>
      <c r="E164" s="178"/>
    </row>
    <row r="165" spans="3:5" ht="23.25">
      <c r="C165" s="212"/>
      <c r="D165" s="178"/>
      <c r="E165" s="178"/>
    </row>
    <row r="166" spans="3:5" ht="23.25">
      <c r="C166" s="212"/>
      <c r="D166" s="178"/>
      <c r="E166" s="178"/>
    </row>
    <row r="167" spans="3:5" ht="23.25">
      <c r="C167" s="212"/>
      <c r="D167" s="178"/>
      <c r="E167" s="178"/>
    </row>
    <row r="168" spans="3:5" ht="23.25">
      <c r="C168" s="212"/>
      <c r="D168" s="178"/>
      <c r="E168" s="178"/>
    </row>
    <row r="169" spans="3:5" ht="23.25">
      <c r="C169" s="212"/>
      <c r="D169" s="178"/>
      <c r="E169" s="178"/>
    </row>
    <row r="170" spans="3:5" ht="23.25">
      <c r="C170" s="212"/>
      <c r="D170" s="178"/>
      <c r="E170" s="178"/>
    </row>
    <row r="171" spans="3:5" ht="23.25">
      <c r="C171" s="212"/>
      <c r="D171" s="178"/>
      <c r="E171" s="178"/>
    </row>
    <row r="172" spans="3:5" ht="23.25">
      <c r="C172" s="212"/>
      <c r="D172" s="178"/>
      <c r="E172" s="178"/>
    </row>
    <row r="173" spans="3:5" ht="23.25">
      <c r="C173" s="212"/>
      <c r="D173" s="178"/>
      <c r="E173" s="178"/>
    </row>
    <row r="174" spans="3:5" ht="23.25">
      <c r="C174" s="212"/>
      <c r="D174" s="178"/>
      <c r="E174" s="178"/>
    </row>
    <row r="175" spans="3:5" ht="23.25">
      <c r="C175" s="212"/>
      <c r="D175" s="178"/>
      <c r="E175" s="178"/>
    </row>
    <row r="176" spans="3:5" ht="23.25">
      <c r="C176" s="212"/>
      <c r="D176" s="178"/>
      <c r="E176" s="178"/>
    </row>
    <row r="177" spans="3:5" ht="23.25">
      <c r="C177" s="212"/>
      <c r="D177" s="178"/>
      <c r="E177" s="178"/>
    </row>
    <row r="178" spans="3:5" ht="23.25">
      <c r="C178" s="212"/>
      <c r="D178" s="178"/>
      <c r="E178" s="178"/>
    </row>
    <row r="179" spans="3:5" ht="23.25">
      <c r="C179" s="212"/>
      <c r="D179" s="178"/>
      <c r="E179" s="178"/>
    </row>
    <row r="180" spans="3:5" ht="23.25">
      <c r="C180" s="212"/>
      <c r="D180" s="178"/>
      <c r="E180" s="178"/>
    </row>
    <row r="181" spans="3:5" ht="23.25">
      <c r="C181" s="212"/>
      <c r="D181" s="178"/>
      <c r="E181" s="178"/>
    </row>
    <row r="182" spans="3:5" ht="23.25">
      <c r="C182" s="212"/>
      <c r="D182" s="178"/>
      <c r="E182" s="178"/>
    </row>
    <row r="183" spans="3:5" ht="23.25">
      <c r="C183" s="212"/>
      <c r="D183" s="178"/>
      <c r="E183" s="178"/>
    </row>
    <row r="184" spans="3:5" ht="23.25">
      <c r="C184" s="212"/>
      <c r="D184" s="178"/>
      <c r="E184" s="178"/>
    </row>
    <row r="185" spans="3:5" ht="23.25">
      <c r="C185" s="212"/>
      <c r="D185" s="178"/>
      <c r="E185" s="178"/>
    </row>
    <row r="186" spans="3:5" ht="23.25">
      <c r="C186" s="212"/>
      <c r="D186" s="178"/>
      <c r="E186" s="178"/>
    </row>
    <row r="187" spans="3:5" ht="23.25">
      <c r="C187" s="212"/>
      <c r="D187" s="178"/>
      <c r="E187" s="178"/>
    </row>
    <row r="188" spans="3:5" ht="23.25">
      <c r="C188" s="212"/>
      <c r="D188" s="178"/>
      <c r="E188" s="178"/>
    </row>
    <row r="189" spans="3:5" ht="23.25">
      <c r="C189" s="212"/>
      <c r="D189" s="178"/>
      <c r="E189" s="178"/>
    </row>
    <row r="190" spans="3:5" ht="23.25">
      <c r="C190" s="212"/>
      <c r="D190" s="178"/>
      <c r="E190" s="178"/>
    </row>
    <row r="191" spans="3:5" ht="23.25">
      <c r="C191" s="212"/>
      <c r="D191" s="178"/>
      <c r="E191" s="178"/>
    </row>
    <row r="192" spans="3:5" ht="23.25">
      <c r="C192" s="212"/>
      <c r="D192" s="178"/>
      <c r="E192" s="178"/>
    </row>
    <row r="193" spans="3:5" ht="23.25">
      <c r="C193" s="212"/>
      <c r="D193" s="178"/>
      <c r="E193" s="178"/>
    </row>
    <row r="194" spans="3:5" ht="23.25">
      <c r="C194" s="212"/>
      <c r="D194" s="178"/>
      <c r="E194" s="178"/>
    </row>
    <row r="195" spans="3:5" ht="23.25">
      <c r="C195" s="212"/>
      <c r="D195" s="178"/>
      <c r="E195" s="178"/>
    </row>
    <row r="196" spans="3:5" ht="23.25">
      <c r="C196" s="212"/>
      <c r="D196" s="178"/>
      <c r="E196" s="178"/>
    </row>
    <row r="197" spans="3:5" ht="23.25">
      <c r="C197" s="212"/>
      <c r="D197" s="178"/>
      <c r="E197" s="178"/>
    </row>
    <row r="198" spans="3:5" ht="23.25">
      <c r="C198" s="212"/>
      <c r="D198" s="178"/>
      <c r="E198" s="178"/>
    </row>
    <row r="199" spans="3:5" ht="23.25">
      <c r="C199" s="212"/>
      <c r="D199" s="178"/>
      <c r="E199" s="178"/>
    </row>
    <row r="200" spans="3:5" ht="23.25">
      <c r="C200" s="212"/>
      <c r="D200" s="178"/>
      <c r="E200" s="178"/>
    </row>
    <row r="201" spans="3:5" ht="23.25">
      <c r="C201" s="212"/>
      <c r="D201" s="178"/>
      <c r="E201" s="178"/>
    </row>
    <row r="202" spans="3:5" ht="23.25">
      <c r="C202" s="212"/>
      <c r="D202" s="178"/>
      <c r="E202" s="178"/>
    </row>
    <row r="203" spans="3:5" ht="23.25">
      <c r="C203" s="212"/>
      <c r="D203" s="178"/>
      <c r="E203" s="178"/>
    </row>
    <row r="204" spans="3:5" ht="23.25">
      <c r="C204" s="212"/>
      <c r="D204" s="178"/>
      <c r="E204" s="178"/>
    </row>
    <row r="205" spans="3:5" ht="23.25">
      <c r="C205" s="212"/>
      <c r="D205" s="178"/>
      <c r="E205" s="178"/>
    </row>
    <row r="206" spans="3:5" ht="23.25">
      <c r="C206" s="212"/>
      <c r="D206" s="178"/>
      <c r="E206" s="178"/>
    </row>
    <row r="207" spans="3:5" ht="23.25">
      <c r="C207" s="212"/>
      <c r="D207" s="178"/>
      <c r="E207" s="178"/>
    </row>
    <row r="208" spans="3:5" ht="23.25">
      <c r="C208" s="212"/>
      <c r="D208" s="178"/>
      <c r="E208" s="178"/>
    </row>
    <row r="209" spans="3:5" ht="23.25">
      <c r="C209" s="212"/>
      <c r="D209" s="178"/>
      <c r="E209" s="178"/>
    </row>
    <row r="210" spans="3:5" ht="23.25">
      <c r="C210" s="212"/>
      <c r="D210" s="178"/>
      <c r="E210" s="178"/>
    </row>
    <row r="211" spans="3:5" ht="23.25">
      <c r="C211" s="212"/>
      <c r="D211" s="178"/>
      <c r="E211" s="178"/>
    </row>
    <row r="212" spans="3:5" ht="23.25">
      <c r="C212" s="212"/>
      <c r="D212" s="178"/>
      <c r="E212" s="178"/>
    </row>
    <row r="213" spans="3:5" ht="23.25">
      <c r="C213" s="212"/>
      <c r="D213" s="178"/>
      <c r="E213" s="178"/>
    </row>
    <row r="214" spans="3:5" ht="23.25">
      <c r="C214" s="212"/>
      <c r="D214" s="178"/>
      <c r="E214" s="178"/>
    </row>
    <row r="215" spans="3:5" ht="23.25">
      <c r="C215" s="212"/>
      <c r="D215" s="178"/>
      <c r="E215" s="178"/>
    </row>
    <row r="216" spans="3:5" ht="23.25">
      <c r="C216" s="212"/>
      <c r="D216" s="178"/>
      <c r="E216" s="178"/>
    </row>
    <row r="217" spans="3:5" ht="23.25">
      <c r="C217" s="212"/>
      <c r="D217" s="178"/>
      <c r="E217" s="178"/>
    </row>
    <row r="218" spans="3:5" ht="23.25">
      <c r="C218" s="212"/>
      <c r="D218" s="178"/>
      <c r="E218" s="178"/>
    </row>
    <row r="219" spans="3:5" ht="23.25">
      <c r="C219" s="212"/>
      <c r="D219" s="178"/>
      <c r="E219" s="178"/>
    </row>
    <row r="220" spans="3:5" ht="23.25">
      <c r="C220" s="212"/>
      <c r="D220" s="178"/>
      <c r="E220" s="178"/>
    </row>
    <row r="221" spans="3:5" ht="23.25">
      <c r="C221" s="212"/>
      <c r="D221" s="178"/>
      <c r="E221" s="178"/>
    </row>
    <row r="222" spans="3:5" ht="23.25">
      <c r="C222" s="212"/>
      <c r="D222" s="178"/>
      <c r="E222" s="178"/>
    </row>
    <row r="223" spans="3:5" ht="23.25">
      <c r="C223" s="212"/>
      <c r="D223" s="178"/>
      <c r="E223" s="178"/>
    </row>
    <row r="224" spans="3:5" ht="23.25">
      <c r="C224" s="212"/>
      <c r="D224" s="178"/>
      <c r="E224" s="178"/>
    </row>
    <row r="225" spans="3:5" ht="23.25">
      <c r="C225" s="212"/>
      <c r="D225" s="178"/>
      <c r="E225" s="178"/>
    </row>
    <row r="226" spans="3:5" ht="23.25">
      <c r="C226" s="212"/>
      <c r="D226" s="178"/>
      <c r="E226" s="178"/>
    </row>
    <row r="227" spans="3:5" ht="23.25">
      <c r="C227" s="212"/>
      <c r="D227" s="178"/>
      <c r="E227" s="178"/>
    </row>
    <row r="228" spans="3:5" ht="23.25">
      <c r="C228" s="212"/>
      <c r="D228" s="178"/>
      <c r="E228" s="178"/>
    </row>
    <row r="229" spans="3:5" ht="23.25">
      <c r="C229" s="212"/>
      <c r="D229" s="178"/>
      <c r="E229" s="178"/>
    </row>
    <row r="230" spans="3:5" ht="23.25">
      <c r="C230" s="212"/>
      <c r="D230" s="178"/>
      <c r="E230" s="178"/>
    </row>
    <row r="231" spans="3:5" ht="23.25">
      <c r="C231" s="212"/>
      <c r="D231" s="178"/>
      <c r="E231" s="178"/>
    </row>
    <row r="232" spans="3:5" ht="23.25">
      <c r="C232" s="212"/>
      <c r="D232" s="178"/>
      <c r="E232" s="178"/>
    </row>
    <row r="233" spans="3:5" ht="23.25">
      <c r="C233" s="212"/>
      <c r="D233" s="178"/>
      <c r="E233" s="178"/>
    </row>
    <row r="234" spans="3:5" ht="23.25">
      <c r="C234" s="212"/>
      <c r="D234" s="178"/>
      <c r="E234" s="178"/>
    </row>
    <row r="235" spans="3:5" ht="23.25">
      <c r="C235" s="212"/>
      <c r="D235" s="178"/>
      <c r="E235" s="178"/>
    </row>
    <row r="236" spans="3:5" ht="23.25">
      <c r="C236" s="212"/>
      <c r="D236" s="178"/>
      <c r="E236" s="178"/>
    </row>
    <row r="237" spans="3:5" ht="23.25">
      <c r="C237" s="212"/>
      <c r="D237" s="178"/>
      <c r="E237" s="178"/>
    </row>
    <row r="238" spans="3:5" ht="23.25">
      <c r="C238" s="212"/>
      <c r="D238" s="178"/>
      <c r="E238" s="178"/>
    </row>
    <row r="239" spans="3:5" ht="23.25">
      <c r="C239" s="212"/>
      <c r="D239" s="178"/>
      <c r="E239" s="178"/>
    </row>
    <row r="240" spans="3:5" ht="23.25">
      <c r="C240" s="212"/>
      <c r="D240" s="178"/>
      <c r="E240" s="178"/>
    </row>
    <row r="241" spans="3:5" ht="23.25">
      <c r="C241" s="212"/>
      <c r="D241" s="178"/>
      <c r="E241" s="178"/>
    </row>
    <row r="242" spans="3:5" ht="23.25">
      <c r="C242" s="212"/>
      <c r="D242" s="178"/>
      <c r="E242" s="178"/>
    </row>
    <row r="243" spans="3:5" ht="23.25">
      <c r="C243" s="212"/>
      <c r="D243" s="178"/>
      <c r="E243" s="178"/>
    </row>
    <row r="244" spans="3:5" ht="23.25">
      <c r="C244" s="212"/>
      <c r="D244" s="178"/>
      <c r="E244" s="178"/>
    </row>
    <row r="245" spans="3:5" ht="23.25">
      <c r="C245" s="212"/>
      <c r="D245" s="178"/>
      <c r="E245" s="178"/>
    </row>
    <row r="246" spans="3:5" ht="23.25">
      <c r="C246" s="212"/>
      <c r="D246" s="178"/>
      <c r="E246" s="178"/>
    </row>
    <row r="247" spans="3:5" ht="23.25">
      <c r="C247" s="212"/>
      <c r="D247" s="178"/>
      <c r="E247" s="178"/>
    </row>
    <row r="248" spans="3:5" ht="23.25">
      <c r="C248" s="212"/>
      <c r="D248" s="178"/>
      <c r="E248" s="178"/>
    </row>
    <row r="249" spans="3:5" ht="23.25">
      <c r="C249" s="212"/>
      <c r="D249" s="178"/>
      <c r="E249" s="178"/>
    </row>
    <row r="250" spans="3:5" ht="23.25">
      <c r="C250" s="212"/>
      <c r="D250" s="178"/>
      <c r="E250" s="178"/>
    </row>
    <row r="251" spans="3:5" ht="23.25">
      <c r="C251" s="212"/>
      <c r="D251" s="178"/>
      <c r="E251" s="178"/>
    </row>
    <row r="252" spans="3:5" ht="23.25">
      <c r="C252" s="212"/>
      <c r="D252" s="178"/>
      <c r="E252" s="178"/>
    </row>
    <row r="253" spans="3:5" ht="23.25">
      <c r="C253" s="212"/>
      <c r="D253" s="178"/>
      <c r="E253" s="178"/>
    </row>
    <row r="254" spans="3:5" ht="23.25">
      <c r="C254" s="212"/>
      <c r="D254" s="178"/>
      <c r="E254" s="178"/>
    </row>
    <row r="255" spans="3:5" ht="23.25">
      <c r="C255" s="212"/>
      <c r="D255" s="178"/>
      <c r="E255" s="178"/>
    </row>
    <row r="256" spans="3:5" ht="23.25">
      <c r="C256" s="212"/>
      <c r="D256" s="178"/>
      <c r="E256" s="178"/>
    </row>
    <row r="257" spans="3:5" ht="23.25">
      <c r="C257" s="212"/>
      <c r="D257" s="178"/>
      <c r="E257" s="178"/>
    </row>
    <row r="258" spans="3:5" ht="23.25">
      <c r="C258" s="212"/>
      <c r="D258" s="178"/>
      <c r="E258" s="178"/>
    </row>
    <row r="259" spans="3:5" ht="23.25">
      <c r="C259" s="212"/>
      <c r="D259" s="178"/>
      <c r="E259" s="178"/>
    </row>
    <row r="260" spans="3:5" ht="23.25">
      <c r="C260" s="212"/>
      <c r="D260" s="178"/>
      <c r="E260" s="178"/>
    </row>
    <row r="261" spans="3:5" ht="23.25">
      <c r="C261" s="212"/>
      <c r="D261" s="178"/>
      <c r="E261" s="178"/>
    </row>
    <row r="262" spans="3:5" ht="23.25">
      <c r="C262" s="212"/>
      <c r="D262" s="178"/>
      <c r="E262" s="178"/>
    </row>
    <row r="263" spans="3:5" ht="23.25">
      <c r="C263" s="212"/>
      <c r="D263" s="178"/>
      <c r="E263" s="178"/>
    </row>
    <row r="264" spans="3:5" ht="23.25">
      <c r="C264" s="212"/>
      <c r="D264" s="178"/>
      <c r="E264" s="178"/>
    </row>
    <row r="265" spans="3:5" ht="23.25">
      <c r="C265" s="212"/>
      <c r="D265" s="178"/>
      <c r="E265" s="178"/>
    </row>
    <row r="266" spans="3:5" ht="23.25">
      <c r="C266" s="212"/>
      <c r="D266" s="178"/>
      <c r="E266" s="178"/>
    </row>
    <row r="267" spans="3:5" ht="23.25">
      <c r="C267" s="212"/>
      <c r="D267" s="178"/>
      <c r="E267" s="178"/>
    </row>
    <row r="268" spans="3:5" ht="23.25">
      <c r="C268" s="212"/>
      <c r="D268" s="178"/>
      <c r="E268" s="178"/>
    </row>
    <row r="269" spans="3:5" ht="23.25">
      <c r="C269" s="212"/>
      <c r="D269" s="178"/>
      <c r="E269" s="178"/>
    </row>
    <row r="270" spans="3:5" ht="23.25">
      <c r="C270" s="212"/>
      <c r="D270" s="178"/>
      <c r="E270" s="178"/>
    </row>
    <row r="271" spans="3:5" ht="23.25">
      <c r="C271" s="212"/>
      <c r="D271" s="178"/>
      <c r="E271" s="178"/>
    </row>
    <row r="272" spans="3:5" ht="23.25">
      <c r="C272" s="212"/>
      <c r="D272" s="178"/>
      <c r="E272" s="178"/>
    </row>
    <row r="273" spans="3:5" ht="23.25">
      <c r="C273" s="212"/>
      <c r="D273" s="178"/>
      <c r="E273" s="178"/>
    </row>
    <row r="274" spans="3:5" ht="23.25">
      <c r="C274" s="212"/>
      <c r="D274" s="178"/>
      <c r="E274" s="178"/>
    </row>
    <row r="275" spans="3:5" ht="23.25">
      <c r="C275" s="212"/>
      <c r="D275" s="178"/>
      <c r="E275" s="178"/>
    </row>
    <row r="276" spans="3:5" ht="23.25">
      <c r="C276" s="212"/>
      <c r="D276" s="178"/>
      <c r="E276" s="178"/>
    </row>
    <row r="277" spans="3:5" ht="23.25">
      <c r="C277" s="212"/>
      <c r="D277" s="178"/>
      <c r="E277" s="178"/>
    </row>
    <row r="278" spans="3:5" ht="23.25">
      <c r="C278" s="212"/>
      <c r="D278" s="178"/>
      <c r="E278" s="178"/>
    </row>
    <row r="279" spans="3:5" ht="23.25">
      <c r="C279" s="212"/>
      <c r="D279" s="178"/>
      <c r="E279" s="178"/>
    </row>
    <row r="280" spans="3:5" ht="23.25">
      <c r="C280" s="212"/>
      <c r="D280" s="178"/>
      <c r="E280" s="178"/>
    </row>
    <row r="281" spans="3:5" ht="23.25">
      <c r="C281" s="212"/>
      <c r="D281" s="178"/>
      <c r="E281" s="178"/>
    </row>
    <row r="282" spans="3:5" ht="23.25">
      <c r="C282" s="212"/>
      <c r="D282" s="178"/>
      <c r="E282" s="178"/>
    </row>
    <row r="283" spans="3:5" ht="23.25">
      <c r="C283" s="212"/>
      <c r="D283" s="178"/>
      <c r="E283" s="178"/>
    </row>
    <row r="284" spans="3:5" ht="23.25">
      <c r="C284" s="212"/>
      <c r="D284" s="178"/>
      <c r="E284" s="178"/>
    </row>
    <row r="285" spans="3:5" ht="23.25">
      <c r="C285" s="212"/>
      <c r="D285" s="178"/>
      <c r="E285" s="178"/>
    </row>
    <row r="286" spans="3:5" ht="23.25">
      <c r="C286" s="212"/>
      <c r="D286" s="178"/>
      <c r="E286" s="178"/>
    </row>
    <row r="287" spans="3:5" ht="23.25">
      <c r="C287" s="212"/>
      <c r="D287" s="178"/>
      <c r="E287" s="178"/>
    </row>
    <row r="288" spans="3:5" ht="23.25">
      <c r="C288" s="212"/>
      <c r="D288" s="178"/>
      <c r="E288" s="178"/>
    </row>
    <row r="289" spans="3:5" ht="23.25">
      <c r="C289" s="212"/>
      <c r="D289" s="178"/>
      <c r="E289" s="178"/>
    </row>
    <row r="290" spans="3:5" ht="23.25">
      <c r="C290" s="212"/>
      <c r="D290" s="178"/>
      <c r="E290" s="178"/>
    </row>
    <row r="291" spans="3:5" ht="23.25">
      <c r="C291" s="212"/>
      <c r="D291" s="178"/>
      <c r="E291" s="178"/>
    </row>
    <row r="292" spans="3:5" ht="23.25">
      <c r="C292" s="212"/>
      <c r="D292" s="178"/>
      <c r="E292" s="178"/>
    </row>
    <row r="293" spans="3:5" ht="23.25">
      <c r="C293" s="212"/>
      <c r="D293" s="178"/>
      <c r="E293" s="178"/>
    </row>
    <row r="294" spans="3:5" ht="23.25">
      <c r="C294" s="212"/>
      <c r="D294" s="178"/>
      <c r="E294" s="178"/>
    </row>
    <row r="295" spans="3:5" ht="23.25">
      <c r="C295" s="212"/>
      <c r="D295" s="178"/>
      <c r="E295" s="178"/>
    </row>
    <row r="296" spans="3:5" ht="23.25">
      <c r="C296" s="212"/>
      <c r="D296" s="178"/>
      <c r="E296" s="178"/>
    </row>
    <row r="297" spans="3:5" ht="23.25">
      <c r="C297" s="212"/>
      <c r="D297" s="178"/>
      <c r="E297" s="178"/>
    </row>
    <row r="298" spans="3:5" ht="23.25">
      <c r="C298" s="212"/>
      <c r="D298" s="178"/>
      <c r="E298" s="178"/>
    </row>
    <row r="299" spans="3:5" ht="23.25">
      <c r="C299" s="212"/>
      <c r="D299" s="178"/>
      <c r="E299" s="178"/>
    </row>
    <row r="300" spans="3:5" ht="23.25">
      <c r="C300" s="212"/>
      <c r="D300" s="178"/>
      <c r="E300" s="178"/>
    </row>
    <row r="301" spans="3:5" ht="23.25">
      <c r="C301" s="212"/>
      <c r="D301" s="178"/>
      <c r="E301" s="178"/>
    </row>
    <row r="302" spans="3:5" ht="23.25">
      <c r="C302" s="212"/>
      <c r="D302" s="178"/>
      <c r="E302" s="178"/>
    </row>
    <row r="303" spans="3:5" ht="23.25">
      <c r="C303" s="212"/>
      <c r="D303" s="178"/>
      <c r="E303" s="178"/>
    </row>
    <row r="304" spans="3:5" ht="23.25">
      <c r="C304" s="212"/>
      <c r="D304" s="178"/>
      <c r="E304" s="178"/>
    </row>
    <row r="305" spans="3:5" ht="23.25">
      <c r="C305" s="212"/>
      <c r="D305" s="178"/>
      <c r="E305" s="178"/>
    </row>
    <row r="306" spans="3:5" ht="23.25">
      <c r="C306" s="212"/>
      <c r="D306" s="178"/>
      <c r="E306" s="178"/>
    </row>
    <row r="307" spans="3:5" ht="23.25">
      <c r="C307" s="212"/>
      <c r="D307" s="178"/>
      <c r="E307" s="178"/>
    </row>
    <row r="308" spans="3:5" ht="23.25">
      <c r="C308" s="212"/>
      <c r="D308" s="178"/>
      <c r="E308" s="178"/>
    </row>
    <row r="309" spans="3:5" ht="23.25">
      <c r="C309" s="212"/>
      <c r="D309" s="178"/>
      <c r="E309" s="178"/>
    </row>
    <row r="310" spans="3:5" ht="23.25">
      <c r="C310" s="212"/>
      <c r="D310" s="178"/>
      <c r="E310" s="178"/>
    </row>
    <row r="311" spans="3:5" ht="23.25">
      <c r="C311" s="212"/>
      <c r="D311" s="178"/>
      <c r="E311" s="178"/>
    </row>
    <row r="312" spans="3:5" ht="23.25">
      <c r="C312" s="212"/>
      <c r="D312" s="178"/>
      <c r="E312" s="178"/>
    </row>
    <row r="313" spans="3:5" ht="23.25">
      <c r="C313" s="212"/>
      <c r="D313" s="178"/>
      <c r="E313" s="178"/>
    </row>
    <row r="314" spans="3:5" ht="23.25">
      <c r="C314" s="212"/>
      <c r="D314" s="178"/>
      <c r="E314" s="178"/>
    </row>
    <row r="315" spans="3:5" ht="23.25">
      <c r="C315" s="212"/>
      <c r="D315" s="178"/>
      <c r="E315" s="178"/>
    </row>
    <row r="316" spans="3:5" ht="23.25">
      <c r="C316" s="212"/>
      <c r="D316" s="178"/>
      <c r="E316" s="178"/>
    </row>
    <row r="317" spans="3:5" ht="23.25">
      <c r="C317" s="212"/>
      <c r="D317" s="178"/>
      <c r="E317" s="178"/>
    </row>
    <row r="318" spans="3:5" ht="23.25">
      <c r="C318" s="212"/>
      <c r="D318" s="178"/>
      <c r="E318" s="178"/>
    </row>
    <row r="319" spans="3:5" ht="23.25">
      <c r="C319" s="212"/>
      <c r="D319" s="178"/>
      <c r="E319" s="178"/>
    </row>
    <row r="320" spans="3:5" ht="23.25">
      <c r="C320" s="212"/>
      <c r="D320" s="178"/>
      <c r="E320" s="178"/>
    </row>
    <row r="321" spans="3:5" ht="23.25">
      <c r="C321" s="212"/>
      <c r="D321" s="178"/>
      <c r="E321" s="178"/>
    </row>
    <row r="322" spans="3:5" ht="23.25">
      <c r="C322" s="212"/>
      <c r="D322" s="178"/>
      <c r="E322" s="178"/>
    </row>
    <row r="323" spans="3:5" ht="23.25">
      <c r="C323" s="212"/>
      <c r="D323" s="178"/>
      <c r="E323" s="178"/>
    </row>
    <row r="324" spans="3:5" ht="23.25">
      <c r="C324" s="212"/>
      <c r="D324" s="178"/>
      <c r="E324" s="178"/>
    </row>
    <row r="325" spans="3:5" ht="23.25">
      <c r="C325" s="212"/>
      <c r="D325" s="178"/>
      <c r="E325" s="178"/>
    </row>
    <row r="326" spans="3:5" ht="23.25">
      <c r="C326" s="212"/>
      <c r="D326" s="178"/>
      <c r="E326" s="178"/>
    </row>
    <row r="327" spans="3:5" ht="23.25">
      <c r="C327" s="212"/>
      <c r="D327" s="178"/>
      <c r="E327" s="178"/>
    </row>
    <row r="328" spans="3:5" ht="23.25">
      <c r="C328" s="212"/>
      <c r="D328" s="178"/>
      <c r="E328" s="178"/>
    </row>
    <row r="329" spans="3:5" ht="23.25">
      <c r="C329" s="212"/>
      <c r="D329" s="178"/>
      <c r="E329" s="178"/>
    </row>
    <row r="330" spans="3:5" ht="23.25">
      <c r="C330" s="212"/>
      <c r="D330" s="178"/>
      <c r="E330" s="178"/>
    </row>
    <row r="331" spans="3:5" ht="23.25">
      <c r="C331" s="212"/>
      <c r="D331" s="178"/>
      <c r="E331" s="178"/>
    </row>
    <row r="332" spans="3:5" ht="23.25">
      <c r="C332" s="212"/>
      <c r="D332" s="178"/>
      <c r="E332" s="178"/>
    </row>
    <row r="333" spans="3:5" ht="23.25">
      <c r="C333" s="212"/>
      <c r="D333" s="178"/>
      <c r="E333" s="178"/>
    </row>
    <row r="334" spans="3:5" ht="23.25">
      <c r="C334" s="212"/>
      <c r="D334" s="178"/>
      <c r="E334" s="178"/>
    </row>
    <row r="335" spans="3:5" ht="23.25">
      <c r="C335" s="212"/>
      <c r="D335" s="178"/>
      <c r="E335" s="178"/>
    </row>
    <row r="336" spans="3:5" ht="23.25">
      <c r="C336" s="212"/>
      <c r="D336" s="178"/>
      <c r="E336" s="178"/>
    </row>
    <row r="337" spans="3:5" ht="23.25">
      <c r="C337" s="212"/>
      <c r="D337" s="178"/>
      <c r="E337" s="178"/>
    </row>
    <row r="338" spans="3:5" ht="23.25">
      <c r="C338" s="212"/>
      <c r="D338" s="178"/>
      <c r="E338" s="178"/>
    </row>
    <row r="339" spans="3:5" ht="23.25">
      <c r="C339" s="212"/>
      <c r="D339" s="178"/>
      <c r="E339" s="178"/>
    </row>
    <row r="340" spans="3:5" ht="23.25">
      <c r="C340" s="212"/>
      <c r="D340" s="178"/>
      <c r="E340" s="178"/>
    </row>
    <row r="341" spans="3:5" ht="23.25">
      <c r="C341" s="212"/>
      <c r="D341" s="178"/>
      <c r="E341" s="178"/>
    </row>
    <row r="342" spans="3:5" ht="23.25">
      <c r="C342" s="212"/>
      <c r="D342" s="178"/>
      <c r="E342" s="178"/>
    </row>
    <row r="343" spans="3:5" ht="23.25">
      <c r="C343" s="212"/>
      <c r="D343" s="178"/>
      <c r="E343" s="178"/>
    </row>
    <row r="344" spans="3:5" ht="23.25">
      <c r="C344" s="212"/>
      <c r="D344" s="178"/>
      <c r="E344" s="178"/>
    </row>
    <row r="345" spans="3:5" ht="23.25">
      <c r="C345" s="212"/>
      <c r="D345" s="178"/>
      <c r="E345" s="178"/>
    </row>
    <row r="346" spans="3:5" ht="23.25">
      <c r="C346" s="212"/>
      <c r="D346" s="178"/>
      <c r="E346" s="178"/>
    </row>
    <row r="347" spans="3:5" ht="23.25">
      <c r="C347" s="212"/>
      <c r="D347" s="178"/>
      <c r="E347" s="178"/>
    </row>
    <row r="348" spans="3:5" ht="23.25">
      <c r="C348" s="212"/>
      <c r="D348" s="178"/>
      <c r="E348" s="178"/>
    </row>
    <row r="349" spans="3:5" ht="23.25">
      <c r="C349" s="212"/>
      <c r="D349" s="178"/>
      <c r="E349" s="178"/>
    </row>
    <row r="350" spans="3:5" ht="23.25">
      <c r="C350" s="212"/>
      <c r="D350" s="178"/>
      <c r="E350" s="178"/>
    </row>
    <row r="351" spans="3:5" ht="23.25">
      <c r="C351" s="212"/>
      <c r="D351" s="178"/>
      <c r="E351" s="178"/>
    </row>
    <row r="352" spans="3:5" ht="23.25">
      <c r="C352" s="212"/>
      <c r="D352" s="178"/>
      <c r="E352" s="178"/>
    </row>
    <row r="353" spans="3:5" ht="23.25">
      <c r="C353" s="212"/>
      <c r="D353" s="178"/>
      <c r="E353" s="178"/>
    </row>
    <row r="354" spans="3:5" ht="23.25">
      <c r="C354" s="212"/>
      <c r="D354" s="178"/>
      <c r="E354" s="178"/>
    </row>
    <row r="355" spans="3:5" ht="23.25">
      <c r="C355" s="212"/>
      <c r="D355" s="178"/>
      <c r="E355" s="178"/>
    </row>
    <row r="356" spans="3:5" ht="23.25">
      <c r="C356" s="212"/>
      <c r="D356" s="178"/>
      <c r="E356" s="178"/>
    </row>
    <row r="357" spans="3:5" ht="23.25">
      <c r="C357" s="212"/>
      <c r="D357" s="178"/>
      <c r="E357" s="178"/>
    </row>
    <row r="358" spans="3:5" ht="23.25">
      <c r="C358" s="212"/>
      <c r="D358" s="178"/>
      <c r="E358" s="178"/>
    </row>
    <row r="359" spans="3:5" ht="23.25">
      <c r="C359" s="212"/>
      <c r="D359" s="178"/>
      <c r="E359" s="178"/>
    </row>
    <row r="360" spans="3:5" ht="23.25">
      <c r="C360" s="212"/>
      <c r="D360" s="178"/>
      <c r="E360" s="178"/>
    </row>
    <row r="361" spans="3:5" ht="23.25">
      <c r="C361" s="212"/>
      <c r="D361" s="178"/>
      <c r="E361" s="178"/>
    </row>
    <row r="362" spans="3:5" ht="23.25">
      <c r="C362" s="212"/>
      <c r="D362" s="178"/>
      <c r="E362" s="178"/>
    </row>
    <row r="363" spans="3:5" ht="23.25">
      <c r="C363" s="212"/>
      <c r="D363" s="178"/>
      <c r="E363" s="178"/>
    </row>
    <row r="364" spans="3:5" ht="23.25">
      <c r="C364" s="212"/>
      <c r="D364" s="178"/>
      <c r="E364" s="178"/>
    </row>
    <row r="365" spans="3:5" ht="23.25">
      <c r="C365" s="212"/>
      <c r="D365" s="178"/>
      <c r="E365" s="178"/>
    </row>
    <row r="366" spans="3:5" ht="23.25">
      <c r="C366" s="212"/>
      <c r="D366" s="178"/>
      <c r="E366" s="178"/>
    </row>
    <row r="367" spans="3:5" ht="23.25">
      <c r="C367" s="212"/>
      <c r="D367" s="178"/>
      <c r="E367" s="178"/>
    </row>
    <row r="368" spans="3:5" ht="23.25">
      <c r="C368" s="212"/>
      <c r="D368" s="178"/>
      <c r="E368" s="178"/>
    </row>
    <row r="369" spans="3:5" ht="23.25">
      <c r="C369" s="212"/>
      <c r="D369" s="178"/>
      <c r="E369" s="178"/>
    </row>
    <row r="370" spans="3:5" ht="23.25">
      <c r="C370" s="212"/>
      <c r="D370" s="178"/>
      <c r="E370" s="178"/>
    </row>
    <row r="371" spans="3:5" ht="23.25">
      <c r="C371" s="212"/>
      <c r="D371" s="178"/>
      <c r="E371" s="178"/>
    </row>
    <row r="372" spans="3:5" ht="23.25">
      <c r="C372" s="212"/>
      <c r="D372" s="178"/>
      <c r="E372" s="178"/>
    </row>
    <row r="373" spans="3:5" ht="23.25">
      <c r="C373" s="212"/>
      <c r="D373" s="178"/>
      <c r="E373" s="178"/>
    </row>
    <row r="374" spans="3:5" ht="23.25">
      <c r="C374" s="212"/>
      <c r="D374" s="178"/>
      <c r="E374" s="178"/>
    </row>
    <row r="375" spans="3:5" ht="23.25">
      <c r="C375" s="212"/>
      <c r="D375" s="178"/>
      <c r="E375" s="178"/>
    </row>
    <row r="376" spans="3:5" ht="23.25">
      <c r="C376" s="212"/>
      <c r="D376" s="178"/>
      <c r="E376" s="178"/>
    </row>
    <row r="377" spans="3:5" ht="23.25">
      <c r="C377" s="212"/>
      <c r="D377" s="178"/>
      <c r="E377" s="178"/>
    </row>
    <row r="378" spans="3:5" ht="23.25">
      <c r="C378" s="212"/>
      <c r="D378" s="178"/>
      <c r="E378" s="178"/>
    </row>
    <row r="379" spans="3:5" ht="23.25">
      <c r="C379" s="212"/>
      <c r="D379" s="178"/>
      <c r="E379" s="178"/>
    </row>
    <row r="380" spans="3:5" ht="23.25">
      <c r="C380" s="212"/>
      <c r="D380" s="178"/>
      <c r="E380" s="178"/>
    </row>
    <row r="381" spans="3:5" ht="23.25">
      <c r="C381" s="212"/>
      <c r="D381" s="178"/>
      <c r="E381" s="178"/>
    </row>
    <row r="382" spans="3:5" ht="23.25">
      <c r="C382" s="212"/>
      <c r="D382" s="178"/>
      <c r="E382" s="178"/>
    </row>
    <row r="383" spans="3:5" ht="23.25">
      <c r="C383" s="212"/>
      <c r="D383" s="178"/>
      <c r="E383" s="178"/>
    </row>
    <row r="384" spans="3:5" ht="23.25">
      <c r="C384" s="212"/>
      <c r="D384" s="178"/>
      <c r="E384" s="178"/>
    </row>
    <row r="385" spans="3:5" ht="23.25">
      <c r="C385" s="212"/>
      <c r="D385" s="178"/>
      <c r="E385" s="178"/>
    </row>
    <row r="386" spans="3:5" ht="23.25">
      <c r="C386" s="212"/>
      <c r="D386" s="178"/>
      <c r="E386" s="178"/>
    </row>
    <row r="387" spans="3:5" ht="23.25">
      <c r="C387" s="212"/>
      <c r="D387" s="178"/>
      <c r="E387" s="178"/>
    </row>
    <row r="388" spans="3:5" ht="23.25">
      <c r="C388" s="212"/>
      <c r="D388" s="178"/>
      <c r="E388" s="178"/>
    </row>
    <row r="389" spans="3:5" ht="23.25">
      <c r="C389" s="212"/>
      <c r="D389" s="178"/>
      <c r="E389" s="178"/>
    </row>
    <row r="390" spans="3:5" ht="23.25">
      <c r="C390" s="212"/>
      <c r="D390" s="178"/>
      <c r="E390" s="178"/>
    </row>
    <row r="391" spans="3:5" ht="23.25">
      <c r="C391" s="212"/>
      <c r="D391" s="178"/>
      <c r="E391" s="178"/>
    </row>
    <row r="392" spans="3:5" ht="23.25">
      <c r="C392" s="212"/>
      <c r="D392" s="178"/>
      <c r="E392" s="178"/>
    </row>
    <row r="393" spans="3:5" ht="23.25">
      <c r="C393" s="212"/>
      <c r="D393" s="178"/>
      <c r="E393" s="178"/>
    </row>
    <row r="394" spans="3:5" ht="23.25">
      <c r="C394" s="212"/>
      <c r="D394" s="178"/>
      <c r="E394" s="178"/>
    </row>
    <row r="395" spans="3:5" ht="23.25">
      <c r="C395" s="212"/>
      <c r="D395" s="178"/>
      <c r="E395" s="178"/>
    </row>
    <row r="396" spans="3:5" ht="23.25">
      <c r="C396" s="212"/>
      <c r="D396" s="178"/>
      <c r="E396" s="178"/>
    </row>
    <row r="397" spans="3:5" ht="23.25">
      <c r="C397" s="212"/>
      <c r="D397" s="178"/>
      <c r="E397" s="178"/>
    </row>
    <row r="398" spans="3:5" ht="23.25">
      <c r="C398" s="212"/>
      <c r="D398" s="178"/>
      <c r="E398" s="178"/>
    </row>
    <row r="399" spans="3:5" ht="23.25">
      <c r="C399" s="212"/>
      <c r="D399" s="178"/>
      <c r="E399" s="178"/>
    </row>
    <row r="400" spans="3:5" ht="23.25">
      <c r="C400" s="212"/>
      <c r="D400" s="178"/>
      <c r="E400" s="178"/>
    </row>
    <row r="401" spans="3:5" ht="23.25">
      <c r="C401" s="212"/>
      <c r="D401" s="178"/>
      <c r="E401" s="178"/>
    </row>
    <row r="402" spans="3:5" ht="23.25">
      <c r="C402" s="212"/>
      <c r="D402" s="178"/>
      <c r="E402" s="178"/>
    </row>
    <row r="403" spans="3:5" ht="23.25">
      <c r="C403" s="212"/>
      <c r="D403" s="178"/>
      <c r="E403" s="178"/>
    </row>
    <row r="404" spans="3:5" ht="23.25">
      <c r="C404" s="212"/>
      <c r="D404" s="178"/>
      <c r="E404" s="178"/>
    </row>
    <row r="405" spans="3:5" ht="23.25">
      <c r="C405" s="212"/>
      <c r="D405" s="178"/>
      <c r="E405" s="178"/>
    </row>
    <row r="406" spans="3:5" ht="23.25">
      <c r="C406" s="212"/>
      <c r="D406" s="178"/>
      <c r="E406" s="178"/>
    </row>
    <row r="407" spans="3:5" ht="23.25">
      <c r="C407" s="212"/>
      <c r="D407" s="178"/>
      <c r="E407" s="178"/>
    </row>
    <row r="408" spans="3:5" ht="23.25">
      <c r="C408" s="212"/>
      <c r="D408" s="178"/>
      <c r="E408" s="178"/>
    </row>
    <row r="409" spans="3:5" ht="23.25">
      <c r="C409" s="212"/>
      <c r="D409" s="178"/>
      <c r="E409" s="178"/>
    </row>
    <row r="410" spans="3:5" ht="23.25">
      <c r="C410" s="212"/>
      <c r="D410" s="178"/>
      <c r="E410" s="178"/>
    </row>
    <row r="411" spans="3:5" ht="23.25">
      <c r="C411" s="212"/>
      <c r="D411" s="178"/>
      <c r="E411" s="178"/>
    </row>
    <row r="412" spans="3:5" ht="23.25">
      <c r="C412" s="212"/>
      <c r="D412" s="178"/>
      <c r="E412" s="178"/>
    </row>
    <row r="413" spans="3:5" ht="23.25">
      <c r="C413" s="212"/>
      <c r="D413" s="178"/>
      <c r="E413" s="178"/>
    </row>
    <row r="414" spans="3:5" ht="23.25">
      <c r="C414" s="212"/>
      <c r="D414" s="178"/>
      <c r="E414" s="178"/>
    </row>
    <row r="415" spans="3:5" ht="23.25">
      <c r="C415" s="212"/>
      <c r="D415" s="178"/>
      <c r="E415" s="178"/>
    </row>
    <row r="416" spans="3:5" ht="23.25">
      <c r="C416" s="212"/>
      <c r="D416" s="178"/>
      <c r="E416" s="178"/>
    </row>
    <row r="417" spans="3:5" ht="23.25">
      <c r="C417" s="212"/>
      <c r="D417" s="178"/>
      <c r="E417" s="178"/>
    </row>
    <row r="418" spans="3:5" ht="23.25">
      <c r="C418" s="212"/>
      <c r="D418" s="178"/>
      <c r="E418" s="178"/>
    </row>
    <row r="419" spans="3:5" ht="23.25">
      <c r="C419" s="212"/>
      <c r="D419" s="178"/>
      <c r="E419" s="178"/>
    </row>
    <row r="420" spans="3:5" ht="23.25">
      <c r="C420" s="212"/>
      <c r="D420" s="178"/>
      <c r="E420" s="178"/>
    </row>
    <row r="421" spans="3:5" ht="23.25">
      <c r="C421" s="212"/>
      <c r="D421" s="178"/>
      <c r="E421" s="178"/>
    </row>
    <row r="422" spans="3:5" ht="23.25">
      <c r="C422" s="212"/>
      <c r="D422" s="178"/>
      <c r="E422" s="178"/>
    </row>
    <row r="423" spans="3:5" ht="23.25">
      <c r="C423" s="212"/>
      <c r="D423" s="178"/>
      <c r="E423" s="178"/>
    </row>
    <row r="424" spans="3:5" ht="23.25">
      <c r="C424" s="212"/>
      <c r="D424" s="178"/>
      <c r="E424" s="178"/>
    </row>
    <row r="425" spans="3:5" ht="23.25">
      <c r="C425" s="212"/>
      <c r="D425" s="178"/>
      <c r="E425" s="178"/>
    </row>
    <row r="426" spans="3:5" ht="23.25">
      <c r="C426" s="212"/>
      <c r="D426" s="178"/>
      <c r="E426" s="178"/>
    </row>
    <row r="427" spans="3:5" ht="23.25">
      <c r="C427" s="212"/>
      <c r="D427" s="178"/>
      <c r="E427" s="178"/>
    </row>
    <row r="428" spans="3:5" ht="23.25">
      <c r="C428" s="212"/>
      <c r="D428" s="178"/>
      <c r="E428" s="178"/>
    </row>
    <row r="429" spans="3:5" ht="23.25">
      <c r="C429" s="212"/>
      <c r="D429" s="178"/>
      <c r="E429" s="178"/>
    </row>
    <row r="430" spans="3:5" ht="23.25">
      <c r="C430" s="212"/>
      <c r="D430" s="178"/>
      <c r="E430" s="178"/>
    </row>
    <row r="431" spans="3:5" ht="23.25">
      <c r="C431" s="212"/>
      <c r="D431" s="178"/>
      <c r="E431" s="178"/>
    </row>
    <row r="432" spans="3:5" ht="23.25">
      <c r="C432" s="212"/>
      <c r="D432" s="178"/>
      <c r="E432" s="178"/>
    </row>
    <row r="433" spans="3:5" ht="23.25">
      <c r="C433" s="212"/>
      <c r="D433" s="178"/>
      <c r="E433" s="178"/>
    </row>
    <row r="434" spans="3:5" ht="23.25">
      <c r="C434" s="212"/>
      <c r="D434" s="178"/>
      <c r="E434" s="178"/>
    </row>
    <row r="435" spans="3:5" ht="23.25">
      <c r="C435" s="212"/>
      <c r="D435" s="178"/>
      <c r="E435" s="178"/>
    </row>
    <row r="436" spans="3:5" ht="23.25">
      <c r="C436" s="212"/>
      <c r="D436" s="178"/>
      <c r="E436" s="178"/>
    </row>
    <row r="437" spans="3:5" ht="23.25">
      <c r="C437" s="212"/>
      <c r="D437" s="178"/>
      <c r="E437" s="178"/>
    </row>
    <row r="438" spans="3:5" ht="23.25">
      <c r="C438" s="212"/>
      <c r="D438" s="178"/>
      <c r="E438" s="178"/>
    </row>
    <row r="439" spans="3:5" ht="23.25">
      <c r="C439" s="212"/>
      <c r="D439" s="178"/>
      <c r="E439" s="178"/>
    </row>
    <row r="440" spans="3:5" ht="23.25">
      <c r="C440" s="212"/>
      <c r="D440" s="178"/>
      <c r="E440" s="178"/>
    </row>
    <row r="441" spans="3:5" ht="23.25">
      <c r="C441" s="212"/>
      <c r="D441" s="178"/>
      <c r="E441" s="178"/>
    </row>
    <row r="442" spans="3:5" ht="23.25">
      <c r="C442" s="212"/>
      <c r="D442" s="178"/>
      <c r="E442" s="178"/>
    </row>
    <row r="443" spans="3:5" ht="23.25">
      <c r="C443" s="212"/>
      <c r="D443" s="178"/>
      <c r="E443" s="178"/>
    </row>
    <row r="444" spans="3:5" ht="23.25">
      <c r="C444" s="212"/>
      <c r="D444" s="178"/>
      <c r="E444" s="178"/>
    </row>
    <row r="445" spans="3:5" ht="23.25">
      <c r="C445" s="212"/>
      <c r="D445" s="178"/>
      <c r="E445" s="178"/>
    </row>
    <row r="446" spans="3:5" ht="23.25">
      <c r="C446" s="212"/>
      <c r="D446" s="178"/>
      <c r="E446" s="178"/>
    </row>
    <row r="447" spans="3:5" ht="23.25">
      <c r="C447" s="212"/>
      <c r="D447" s="178"/>
      <c r="E447" s="178"/>
    </row>
    <row r="448" spans="3:5" ht="23.25">
      <c r="C448" s="212"/>
      <c r="D448" s="178"/>
      <c r="E448" s="178"/>
    </row>
    <row r="449" spans="3:5" ht="23.25">
      <c r="C449" s="212"/>
      <c r="D449" s="178"/>
      <c r="E449" s="178"/>
    </row>
    <row r="450" spans="3:5" ht="23.25">
      <c r="C450" s="212"/>
      <c r="D450" s="178"/>
      <c r="E450" s="178"/>
    </row>
    <row r="451" spans="3:5" ht="23.25">
      <c r="C451" s="212"/>
      <c r="D451" s="178"/>
      <c r="E451" s="178"/>
    </row>
    <row r="452" spans="3:5" ht="23.25">
      <c r="C452" s="212"/>
      <c r="D452" s="178"/>
      <c r="E452" s="178"/>
    </row>
    <row r="453" spans="3:5" ht="23.25">
      <c r="C453" s="212"/>
      <c r="D453" s="178"/>
      <c r="E453" s="178"/>
    </row>
    <row r="454" spans="3:5" ht="23.25">
      <c r="C454" s="212"/>
      <c r="D454" s="178"/>
      <c r="E454" s="178"/>
    </row>
    <row r="455" spans="3:5" ht="23.25">
      <c r="C455" s="212"/>
      <c r="D455" s="178"/>
      <c r="E455" s="178"/>
    </row>
    <row r="456" spans="3:5" ht="23.25">
      <c r="C456" s="212"/>
      <c r="D456" s="178"/>
      <c r="E456" s="178"/>
    </row>
    <row r="457" spans="3:5" ht="23.25">
      <c r="C457" s="212"/>
      <c r="D457" s="178"/>
      <c r="E457" s="178"/>
    </row>
    <row r="458" spans="3:5" ht="23.25">
      <c r="C458" s="212"/>
      <c r="D458" s="178"/>
      <c r="E458" s="178"/>
    </row>
    <row r="459" spans="3:5" ht="23.25">
      <c r="C459" s="212"/>
      <c r="D459" s="178"/>
      <c r="E459" s="178"/>
    </row>
    <row r="460" spans="3:5" ht="23.25">
      <c r="C460" s="212"/>
      <c r="D460" s="178"/>
      <c r="E460" s="178"/>
    </row>
    <row r="461" spans="3:5" ht="23.25">
      <c r="C461" s="212"/>
      <c r="D461" s="178"/>
      <c r="E461" s="178"/>
    </row>
    <row r="462" spans="3:5" ht="23.25">
      <c r="C462" s="212"/>
      <c r="D462" s="178"/>
      <c r="E462" s="178"/>
    </row>
    <row r="463" spans="3:5" ht="23.25">
      <c r="C463" s="212"/>
      <c r="D463" s="178"/>
      <c r="E463" s="178"/>
    </row>
    <row r="464" spans="3:5" ht="23.25">
      <c r="C464" s="212"/>
      <c r="D464" s="178"/>
      <c r="E464" s="178"/>
    </row>
    <row r="465" spans="3:5" ht="23.25">
      <c r="C465" s="212"/>
      <c r="D465" s="178"/>
      <c r="E465" s="178"/>
    </row>
    <row r="466" spans="3:5" ht="23.25">
      <c r="C466" s="212"/>
      <c r="D466" s="178"/>
      <c r="E466" s="178"/>
    </row>
    <row r="467" spans="3:5" ht="23.25">
      <c r="C467" s="212"/>
      <c r="D467" s="178"/>
      <c r="E467" s="178"/>
    </row>
    <row r="468" spans="3:5" ht="23.25">
      <c r="C468" s="212"/>
      <c r="D468" s="178"/>
      <c r="E468" s="178"/>
    </row>
    <row r="469" spans="3:5" ht="23.25">
      <c r="C469" s="212"/>
      <c r="D469" s="178"/>
      <c r="E469" s="178"/>
    </row>
    <row r="470" spans="3:5" ht="23.25">
      <c r="C470" s="212"/>
      <c r="D470" s="178"/>
      <c r="E470" s="178"/>
    </row>
    <row r="471" spans="3:5" ht="23.25">
      <c r="C471" s="212"/>
      <c r="D471" s="178"/>
      <c r="E471" s="178"/>
    </row>
    <row r="472" spans="3:5" ht="23.25">
      <c r="C472" s="212"/>
      <c r="D472" s="178"/>
      <c r="E472" s="178"/>
    </row>
    <row r="473" spans="3:5" ht="23.25">
      <c r="C473" s="212"/>
      <c r="D473" s="178"/>
      <c r="E473" s="178"/>
    </row>
    <row r="474" spans="3:5" ht="23.25">
      <c r="C474" s="212"/>
      <c r="D474" s="178"/>
      <c r="E474" s="178"/>
    </row>
    <row r="475" spans="3:5" ht="23.25">
      <c r="C475" s="212"/>
      <c r="D475" s="178"/>
      <c r="E475" s="178"/>
    </row>
    <row r="476" spans="3:5" ht="23.25">
      <c r="C476" s="212"/>
      <c r="D476" s="178"/>
      <c r="E476" s="178"/>
    </row>
    <row r="477" spans="3:5" ht="23.25">
      <c r="C477" s="212"/>
      <c r="D477" s="178"/>
      <c r="E477" s="178"/>
    </row>
    <row r="478" spans="3:5" ht="23.25">
      <c r="C478" s="212"/>
      <c r="D478" s="178"/>
      <c r="E478" s="178"/>
    </row>
    <row r="479" spans="3:5" ht="23.25">
      <c r="C479" s="212"/>
      <c r="D479" s="178"/>
      <c r="E479" s="178"/>
    </row>
    <row r="480" spans="3:5" ht="23.25">
      <c r="C480" s="212"/>
      <c r="D480" s="178"/>
      <c r="E480" s="178"/>
    </row>
    <row r="481" spans="3:5" ht="23.25">
      <c r="C481" s="212"/>
      <c r="D481" s="178"/>
      <c r="E481" s="178"/>
    </row>
    <row r="482" spans="3:5" ht="23.25">
      <c r="C482" s="212"/>
      <c r="D482" s="178"/>
      <c r="E482" s="178"/>
    </row>
    <row r="483" spans="3:5" ht="23.25">
      <c r="C483" s="212"/>
      <c r="D483" s="178"/>
      <c r="E483" s="178"/>
    </row>
    <row r="484" spans="3:5" ht="23.25">
      <c r="C484" s="212"/>
      <c r="D484" s="178"/>
      <c r="E484" s="178"/>
    </row>
    <row r="485" spans="3:5" ht="23.25">
      <c r="C485" s="212"/>
      <c r="D485" s="178"/>
      <c r="E485" s="178"/>
    </row>
    <row r="486" spans="3:5" ht="23.25">
      <c r="C486" s="212"/>
      <c r="D486" s="178"/>
      <c r="E486" s="178"/>
    </row>
    <row r="487" spans="3:5" ht="23.25">
      <c r="C487" s="212"/>
      <c r="D487" s="178"/>
      <c r="E487" s="178"/>
    </row>
    <row r="488" spans="3:5" ht="23.25">
      <c r="C488" s="212"/>
      <c r="D488" s="178"/>
      <c r="E488" s="178"/>
    </row>
    <row r="489" spans="3:5" ht="23.25">
      <c r="C489" s="212"/>
      <c r="D489" s="178"/>
      <c r="E489" s="178"/>
    </row>
    <row r="490" spans="3:5" ht="23.25">
      <c r="C490" s="212"/>
      <c r="D490" s="178"/>
      <c r="E490" s="178"/>
    </row>
    <row r="491" spans="3:5" ht="23.25">
      <c r="C491" s="212"/>
      <c r="D491" s="178"/>
      <c r="E491" s="178"/>
    </row>
    <row r="492" spans="3:5" ht="23.25">
      <c r="C492" s="212"/>
      <c r="D492" s="178"/>
      <c r="E492" s="178"/>
    </row>
    <row r="493" spans="3:5" ht="23.25">
      <c r="C493" s="212"/>
      <c r="D493" s="178"/>
      <c r="E493" s="178"/>
    </row>
    <row r="494" spans="3:5" ht="23.25">
      <c r="C494" s="212"/>
      <c r="D494" s="178"/>
      <c r="E494" s="178"/>
    </row>
    <row r="495" spans="3:5" ht="23.25">
      <c r="C495" s="212"/>
      <c r="D495" s="178"/>
      <c r="E495" s="178"/>
    </row>
    <row r="496" spans="3:5" ht="23.25">
      <c r="C496" s="212"/>
      <c r="D496" s="178"/>
      <c r="E496" s="178"/>
    </row>
    <row r="497" spans="3:5" ht="23.25">
      <c r="C497" s="212"/>
      <c r="D497" s="178"/>
      <c r="E497" s="178"/>
    </row>
    <row r="498" spans="3:5" ht="23.25">
      <c r="C498" s="212"/>
      <c r="D498" s="178"/>
      <c r="E498" s="178"/>
    </row>
    <row r="499" spans="3:5" ht="23.25">
      <c r="C499" s="212"/>
      <c r="D499" s="178"/>
      <c r="E499" s="178"/>
    </row>
    <row r="500" spans="3:5" ht="23.25">
      <c r="C500" s="212"/>
      <c r="D500" s="178"/>
      <c r="E500" s="178"/>
    </row>
    <row r="501" spans="3:5" ht="23.25">
      <c r="C501" s="212"/>
      <c r="D501" s="178"/>
      <c r="E501" s="178"/>
    </row>
    <row r="502" spans="3:5" ht="23.25">
      <c r="C502" s="212"/>
      <c r="D502" s="178"/>
      <c r="E502" s="178"/>
    </row>
    <row r="503" spans="3:5" ht="23.25">
      <c r="C503" s="212"/>
      <c r="D503" s="178"/>
      <c r="E503" s="178"/>
    </row>
    <row r="504" spans="3:5" ht="23.25">
      <c r="C504" s="212"/>
      <c r="D504" s="178"/>
      <c r="E504" s="178"/>
    </row>
    <row r="505" spans="3:5" ht="23.25">
      <c r="C505" s="212"/>
      <c r="D505" s="178"/>
      <c r="E505" s="178"/>
    </row>
    <row r="506" spans="3:5" ht="23.25">
      <c r="C506" s="212"/>
      <c r="D506" s="178"/>
      <c r="E506" s="178"/>
    </row>
    <row r="507" spans="3:5" ht="23.25">
      <c r="C507" s="212"/>
      <c r="D507" s="178"/>
      <c r="E507" s="178"/>
    </row>
    <row r="508" spans="3:5" ht="23.25">
      <c r="C508" s="212"/>
      <c r="D508" s="178"/>
      <c r="E508" s="178"/>
    </row>
    <row r="509" spans="3:5" ht="23.25">
      <c r="C509" s="212"/>
      <c r="D509" s="178"/>
      <c r="E509" s="178"/>
    </row>
    <row r="510" spans="3:5" ht="23.25">
      <c r="C510" s="212"/>
      <c r="D510" s="178"/>
      <c r="E510" s="178"/>
    </row>
    <row r="511" spans="3:5" ht="23.25">
      <c r="C511" s="212"/>
      <c r="D511" s="178"/>
      <c r="E511" s="178"/>
    </row>
    <row r="512" spans="3:5" ht="23.25">
      <c r="C512" s="212"/>
      <c r="D512" s="178"/>
      <c r="E512" s="178"/>
    </row>
    <row r="513" spans="3:5" ht="23.25">
      <c r="C513" s="212"/>
      <c r="D513" s="178"/>
      <c r="E513" s="178"/>
    </row>
    <row r="514" spans="3:5" ht="23.25">
      <c r="C514" s="212"/>
      <c r="D514" s="178"/>
      <c r="E514" s="178"/>
    </row>
    <row r="515" spans="3:5" ht="23.25">
      <c r="C515" s="212"/>
      <c r="D515" s="178"/>
      <c r="E515" s="178"/>
    </row>
    <row r="516" spans="3:5" ht="23.25">
      <c r="C516" s="212"/>
      <c r="D516" s="178"/>
      <c r="E516" s="178"/>
    </row>
    <row r="517" spans="3:5" ht="23.25">
      <c r="C517" s="212"/>
      <c r="D517" s="178"/>
      <c r="E517" s="178"/>
    </row>
    <row r="518" spans="3:5" ht="23.25">
      <c r="C518" s="212"/>
      <c r="D518" s="178"/>
      <c r="E518" s="178"/>
    </row>
    <row r="519" spans="3:5" ht="23.25">
      <c r="C519" s="212"/>
      <c r="D519" s="178"/>
      <c r="E519" s="178"/>
    </row>
    <row r="520" spans="3:5" ht="23.25">
      <c r="C520" s="212"/>
      <c r="D520" s="178"/>
      <c r="E520" s="178"/>
    </row>
    <row r="521" spans="3:5" ht="23.25">
      <c r="C521" s="212"/>
      <c r="D521" s="178"/>
      <c r="E521" s="178"/>
    </row>
    <row r="522" spans="3:5" ht="23.25">
      <c r="C522" s="212"/>
      <c r="D522" s="178"/>
      <c r="E522" s="178"/>
    </row>
    <row r="523" spans="3:5" ht="23.25">
      <c r="C523" s="212"/>
      <c r="D523" s="178"/>
      <c r="E523" s="178"/>
    </row>
    <row r="524" spans="3:5" ht="23.25">
      <c r="C524" s="212"/>
      <c r="D524" s="178"/>
      <c r="E524" s="178"/>
    </row>
    <row r="525" spans="3:5" ht="23.25">
      <c r="C525" s="212"/>
      <c r="D525" s="178"/>
      <c r="E525" s="178"/>
    </row>
    <row r="526" spans="3:5" ht="23.25">
      <c r="C526" s="212"/>
      <c r="D526" s="178"/>
      <c r="E526" s="178"/>
    </row>
    <row r="527" spans="3:5" ht="23.25">
      <c r="C527" s="212"/>
      <c r="D527" s="178"/>
      <c r="E527" s="178"/>
    </row>
    <row r="528" spans="3:5" ht="23.25">
      <c r="C528" s="212"/>
      <c r="D528" s="178"/>
      <c r="E528" s="178"/>
    </row>
    <row r="529" spans="3:5" ht="23.25">
      <c r="C529" s="212"/>
      <c r="D529" s="178"/>
      <c r="E529" s="178"/>
    </row>
    <row r="530" spans="3:5" ht="23.25">
      <c r="C530" s="212"/>
      <c r="D530" s="178"/>
      <c r="E530" s="178"/>
    </row>
    <row r="531" spans="3:5" ht="23.25">
      <c r="C531" s="212"/>
      <c r="D531" s="178"/>
      <c r="E531" s="178"/>
    </row>
    <row r="532" spans="3:5" ht="23.25">
      <c r="C532" s="212"/>
      <c r="D532" s="178"/>
      <c r="E532" s="178"/>
    </row>
    <row r="533" spans="3:5" ht="23.25">
      <c r="C533" s="212"/>
      <c r="D533" s="178"/>
      <c r="E533" s="178"/>
    </row>
    <row r="534" spans="3:5" ht="23.25">
      <c r="C534" s="212"/>
      <c r="D534" s="178"/>
      <c r="E534" s="178"/>
    </row>
    <row r="535" spans="3:5" ht="23.25">
      <c r="C535" s="212"/>
      <c r="D535" s="178"/>
      <c r="E535" s="178"/>
    </row>
    <row r="536" spans="3:5" ht="23.25">
      <c r="C536" s="212"/>
      <c r="D536" s="178"/>
      <c r="E536" s="178"/>
    </row>
    <row r="537" spans="3:5" ht="23.25">
      <c r="C537" s="212"/>
      <c r="D537" s="178"/>
      <c r="E537" s="178"/>
    </row>
    <row r="538" spans="3:5" ht="23.25">
      <c r="C538" s="212"/>
      <c r="D538" s="178"/>
      <c r="E538" s="178"/>
    </row>
    <row r="539" spans="3:5" ht="23.25">
      <c r="C539" s="212"/>
      <c r="D539" s="178"/>
      <c r="E539" s="178"/>
    </row>
    <row r="540" spans="3:5" ht="23.25">
      <c r="C540" s="212"/>
      <c r="D540" s="178"/>
      <c r="E540" s="178"/>
    </row>
    <row r="541" spans="3:5" ht="23.25">
      <c r="C541" s="212"/>
      <c r="D541" s="178"/>
      <c r="E541" s="178"/>
    </row>
    <row r="542" spans="3:5" ht="23.25">
      <c r="C542" s="212"/>
      <c r="D542" s="178"/>
      <c r="E542" s="178"/>
    </row>
    <row r="543" spans="3:5" ht="23.25">
      <c r="C543" s="212"/>
      <c r="D543" s="178"/>
      <c r="E543" s="178"/>
    </row>
    <row r="544" spans="3:5" ht="23.25">
      <c r="C544" s="212"/>
      <c r="D544" s="178"/>
      <c r="E544" s="178"/>
    </row>
    <row r="545" spans="3:5" ht="23.25">
      <c r="C545" s="212"/>
      <c r="D545" s="178"/>
      <c r="E545" s="178"/>
    </row>
    <row r="546" spans="3:5" ht="23.25">
      <c r="C546" s="212"/>
      <c r="D546" s="178"/>
      <c r="E546" s="178"/>
    </row>
    <row r="547" spans="3:5" ht="23.25">
      <c r="C547" s="212"/>
      <c r="D547" s="178"/>
      <c r="E547" s="178"/>
    </row>
    <row r="548" spans="3:5" ht="23.25">
      <c r="C548" s="212"/>
      <c r="D548" s="178"/>
      <c r="E548" s="178"/>
    </row>
    <row r="549" spans="3:5" ht="23.25">
      <c r="C549" s="212"/>
      <c r="D549" s="178"/>
      <c r="E549" s="178"/>
    </row>
    <row r="550" spans="3:5" ht="23.25">
      <c r="C550" s="212"/>
      <c r="D550" s="178"/>
      <c r="E550" s="178"/>
    </row>
    <row r="551" spans="3:5" ht="23.25">
      <c r="C551" s="212"/>
      <c r="D551" s="178"/>
      <c r="E551" s="178"/>
    </row>
    <row r="552" spans="3:5" ht="23.25">
      <c r="C552" s="212"/>
      <c r="D552" s="178"/>
      <c r="E552" s="178"/>
    </row>
    <row r="553" spans="3:5" ht="23.25">
      <c r="C553" s="212"/>
      <c r="D553" s="178"/>
      <c r="E553" s="178"/>
    </row>
    <row r="554" spans="3:5" ht="23.25">
      <c r="C554" s="212"/>
      <c r="D554" s="178"/>
      <c r="E554" s="178"/>
    </row>
    <row r="555" spans="3:5" ht="23.25">
      <c r="C555" s="212"/>
      <c r="D555" s="178"/>
      <c r="E555" s="178"/>
    </row>
    <row r="556" spans="3:5" ht="23.25">
      <c r="C556" s="212"/>
      <c r="D556" s="178"/>
      <c r="E556" s="178"/>
    </row>
    <row r="557" spans="3:5" ht="23.25">
      <c r="C557" s="212"/>
      <c r="D557" s="178"/>
      <c r="E557" s="178"/>
    </row>
    <row r="558" spans="3:5" ht="23.25">
      <c r="C558" s="212"/>
      <c r="D558" s="178"/>
      <c r="E558" s="178"/>
    </row>
    <row r="559" spans="3:5" ht="23.25">
      <c r="C559" s="212"/>
      <c r="D559" s="178"/>
      <c r="E559" s="178"/>
    </row>
    <row r="560" spans="3:5" ht="23.25">
      <c r="C560" s="212"/>
      <c r="D560" s="178"/>
      <c r="E560" s="178"/>
    </row>
    <row r="561" spans="3:5" ht="23.25">
      <c r="C561" s="212"/>
      <c r="D561" s="178"/>
      <c r="E561" s="178"/>
    </row>
    <row r="562" spans="3:5" ht="23.25">
      <c r="C562" s="212"/>
      <c r="D562" s="178"/>
      <c r="E562" s="178"/>
    </row>
    <row r="563" spans="3:5" ht="23.25">
      <c r="C563" s="212"/>
      <c r="D563" s="178"/>
      <c r="E563" s="178"/>
    </row>
    <row r="564" spans="3:5" ht="23.25">
      <c r="C564" s="212"/>
      <c r="D564" s="178"/>
      <c r="E564" s="178"/>
    </row>
    <row r="565" spans="3:5" ht="23.25">
      <c r="C565" s="212"/>
      <c r="D565" s="178"/>
      <c r="E565" s="178"/>
    </row>
    <row r="566" spans="3:5" ht="23.25">
      <c r="C566" s="212"/>
      <c r="D566" s="178"/>
      <c r="E566" s="178"/>
    </row>
    <row r="567" spans="3:5" ht="23.25">
      <c r="C567" s="212"/>
      <c r="D567" s="178"/>
      <c r="E567" s="178"/>
    </row>
    <row r="568" spans="3:5" ht="23.25">
      <c r="C568" s="212"/>
      <c r="D568" s="178"/>
      <c r="E568" s="178"/>
    </row>
    <row r="569" spans="3:5" ht="23.25">
      <c r="C569" s="212"/>
      <c r="D569" s="178"/>
      <c r="E569" s="178"/>
    </row>
    <row r="570" spans="3:5" ht="23.25">
      <c r="C570" s="212"/>
      <c r="D570" s="178"/>
      <c r="E570" s="178"/>
    </row>
    <row r="571" spans="3:5" ht="23.25">
      <c r="C571" s="212"/>
      <c r="D571" s="178"/>
      <c r="E571" s="178"/>
    </row>
    <row r="572" spans="3:5" ht="23.25">
      <c r="C572" s="212"/>
      <c r="D572" s="178"/>
      <c r="E572" s="178"/>
    </row>
    <row r="573" spans="3:5" ht="23.25">
      <c r="C573" s="212"/>
      <c r="D573" s="178"/>
      <c r="E573" s="178"/>
    </row>
    <row r="574" spans="3:5" ht="23.25">
      <c r="C574" s="212"/>
      <c r="D574" s="178"/>
      <c r="E574" s="178"/>
    </row>
    <row r="575" spans="3:5" ht="23.25">
      <c r="C575" s="212"/>
      <c r="D575" s="178"/>
      <c r="E575" s="178"/>
    </row>
    <row r="576" spans="3:5" ht="23.25">
      <c r="C576" s="212"/>
      <c r="D576" s="178"/>
      <c r="E576" s="178"/>
    </row>
    <row r="577" spans="3:5" ht="23.25">
      <c r="C577" s="212"/>
      <c r="D577" s="178"/>
      <c r="E577" s="178"/>
    </row>
    <row r="578" spans="3:5" ht="23.25">
      <c r="C578" s="212"/>
      <c r="D578" s="178"/>
      <c r="E578" s="178"/>
    </row>
    <row r="579" spans="3:5" ht="23.25">
      <c r="C579" s="212"/>
      <c r="D579" s="178"/>
      <c r="E579" s="178"/>
    </row>
    <row r="580" spans="3:5" ht="23.25">
      <c r="C580" s="212"/>
      <c r="D580" s="178"/>
      <c r="E580" s="178"/>
    </row>
    <row r="581" spans="3:5" ht="23.25">
      <c r="C581" s="212"/>
      <c r="D581" s="178"/>
      <c r="E581" s="178"/>
    </row>
    <row r="582" spans="3:5" ht="23.25">
      <c r="C582" s="212"/>
      <c r="D582" s="178"/>
      <c r="E582" s="178"/>
    </row>
    <row r="583" spans="3:5" ht="23.25">
      <c r="C583" s="212"/>
      <c r="D583" s="178"/>
      <c r="E583" s="178"/>
    </row>
    <row r="584" spans="3:5" ht="23.25">
      <c r="C584" s="212"/>
      <c r="D584" s="178"/>
      <c r="E584" s="178"/>
    </row>
    <row r="585" spans="3:5" ht="23.25">
      <c r="C585" s="212"/>
      <c r="D585" s="178"/>
      <c r="E585" s="178"/>
    </row>
    <row r="586" spans="3:5" ht="23.25">
      <c r="C586" s="212"/>
      <c r="D586" s="178"/>
      <c r="E586" s="178"/>
    </row>
    <row r="587" spans="3:5" ht="23.25">
      <c r="C587" s="212"/>
      <c r="D587" s="178"/>
      <c r="E587" s="178"/>
    </row>
    <row r="588" spans="3:5" ht="23.25">
      <c r="C588" s="212"/>
      <c r="D588" s="178"/>
      <c r="E588" s="178"/>
    </row>
    <row r="589" spans="3:5" ht="23.25">
      <c r="C589" s="212"/>
      <c r="D589" s="178"/>
      <c r="E589" s="178"/>
    </row>
    <row r="590" spans="3:5" ht="23.25">
      <c r="C590" s="212"/>
      <c r="D590" s="178"/>
      <c r="E590" s="178"/>
    </row>
    <row r="591" spans="3:5" ht="23.25">
      <c r="C591" s="212"/>
      <c r="D591" s="178"/>
      <c r="E591" s="178"/>
    </row>
    <row r="592" spans="3:5" ht="23.25">
      <c r="C592" s="212"/>
      <c r="D592" s="178"/>
      <c r="E592" s="178"/>
    </row>
    <row r="593" spans="3:5" ht="23.25">
      <c r="C593" s="212"/>
      <c r="D593" s="178"/>
      <c r="E593" s="178"/>
    </row>
    <row r="594" spans="3:5" ht="23.25">
      <c r="C594" s="212"/>
      <c r="D594" s="178"/>
      <c r="E594" s="178"/>
    </row>
    <row r="595" spans="3:5" ht="23.25">
      <c r="C595" s="212"/>
      <c r="D595" s="178"/>
      <c r="E595" s="178"/>
    </row>
    <row r="596" spans="3:5" ht="23.25">
      <c r="C596" s="212"/>
      <c r="D596" s="178"/>
      <c r="E596" s="178"/>
    </row>
    <row r="597" spans="3:5" ht="23.25">
      <c r="C597" s="212"/>
      <c r="D597" s="178"/>
      <c r="E597" s="178"/>
    </row>
    <row r="598" spans="3:5" ht="23.25">
      <c r="C598" s="212"/>
      <c r="D598" s="178"/>
      <c r="E598" s="178"/>
    </row>
    <row r="599" spans="3:5" ht="23.25">
      <c r="C599" s="212"/>
      <c r="D599" s="178"/>
      <c r="E599" s="178"/>
    </row>
    <row r="600" spans="3:5" ht="23.25">
      <c r="C600" s="212"/>
      <c r="D600" s="178"/>
      <c r="E600" s="178"/>
    </row>
    <row r="601" spans="3:5" ht="23.25">
      <c r="C601" s="212"/>
      <c r="D601" s="178"/>
      <c r="E601" s="178"/>
    </row>
    <row r="602" spans="3:5" ht="23.25">
      <c r="C602" s="212"/>
      <c r="D602" s="178"/>
      <c r="E602" s="178"/>
    </row>
    <row r="603" spans="3:5" ht="23.25">
      <c r="C603" s="212"/>
      <c r="D603" s="178"/>
      <c r="E603" s="178"/>
    </row>
    <row r="604" spans="3:5" ht="23.25">
      <c r="C604" s="212"/>
      <c r="D604" s="178"/>
      <c r="E604" s="178"/>
    </row>
    <row r="605" spans="3:5" ht="23.25">
      <c r="C605" s="212"/>
      <c r="D605" s="178"/>
      <c r="E605" s="178"/>
    </row>
    <row r="606" spans="3:5" ht="23.25">
      <c r="C606" s="212"/>
      <c r="D606" s="178"/>
      <c r="E606" s="178"/>
    </row>
    <row r="607" spans="3:5" ht="23.25">
      <c r="C607" s="212"/>
      <c r="D607" s="178"/>
      <c r="E607" s="178"/>
    </row>
    <row r="608" spans="3:5" ht="23.25">
      <c r="C608" s="212"/>
      <c r="D608" s="178"/>
      <c r="E608" s="178"/>
    </row>
    <row r="609" spans="3:5" ht="23.25">
      <c r="C609" s="212"/>
      <c r="D609" s="178"/>
      <c r="E609" s="178"/>
    </row>
    <row r="610" spans="3:5" ht="23.25">
      <c r="C610" s="212"/>
      <c r="D610" s="178"/>
      <c r="E610" s="178"/>
    </row>
    <row r="611" spans="3:5" ht="23.25">
      <c r="C611" s="212"/>
      <c r="D611" s="178"/>
      <c r="E611" s="178"/>
    </row>
    <row r="612" spans="3:5" ht="23.25">
      <c r="C612" s="212"/>
      <c r="D612" s="178"/>
      <c r="E612" s="178"/>
    </row>
    <row r="613" spans="3:5" ht="23.25">
      <c r="C613" s="212"/>
      <c r="D613" s="178"/>
      <c r="E613" s="178"/>
    </row>
    <row r="614" spans="3:5" ht="23.25">
      <c r="C614" s="212"/>
      <c r="D614" s="178"/>
      <c r="E614" s="178"/>
    </row>
    <row r="615" spans="3:5" ht="23.25">
      <c r="C615" s="212"/>
      <c r="D615" s="178"/>
      <c r="E615" s="178"/>
    </row>
    <row r="616" spans="3:5" ht="23.25">
      <c r="C616" s="212"/>
      <c r="D616" s="178"/>
      <c r="E616" s="178"/>
    </row>
    <row r="617" spans="3:5" ht="23.25">
      <c r="C617" s="212"/>
      <c r="D617" s="178"/>
      <c r="E617" s="178"/>
    </row>
    <row r="618" spans="3:5" ht="23.25">
      <c r="C618" s="212"/>
      <c r="D618" s="178"/>
      <c r="E618" s="178"/>
    </row>
    <row r="619" spans="3:5" ht="23.25">
      <c r="C619" s="212"/>
      <c r="D619" s="178"/>
      <c r="E619" s="178"/>
    </row>
    <row r="620" spans="3:5" ht="23.25">
      <c r="C620" s="212"/>
      <c r="D620" s="178"/>
      <c r="E620" s="178"/>
    </row>
    <row r="621" spans="3:5" ht="23.25">
      <c r="C621" s="212"/>
      <c r="D621" s="178"/>
      <c r="E621" s="178"/>
    </row>
    <row r="622" spans="3:5" ht="23.25">
      <c r="C622" s="212"/>
      <c r="D622" s="178"/>
      <c r="E622" s="178"/>
    </row>
    <row r="623" spans="3:5" ht="23.25">
      <c r="C623" s="212"/>
      <c r="D623" s="178"/>
      <c r="E623" s="178"/>
    </row>
    <row r="624" spans="3:5" ht="23.25">
      <c r="C624" s="212"/>
      <c r="D624" s="178"/>
      <c r="E624" s="178"/>
    </row>
    <row r="625" spans="3:5" ht="23.25">
      <c r="C625" s="212"/>
      <c r="D625" s="178"/>
      <c r="E625" s="178"/>
    </row>
    <row r="626" spans="3:5" ht="23.25">
      <c r="C626" s="212"/>
      <c r="D626" s="178"/>
      <c r="E626" s="178"/>
    </row>
    <row r="627" spans="3:5" ht="23.25">
      <c r="C627" s="212"/>
      <c r="D627" s="178"/>
      <c r="E627" s="178"/>
    </row>
    <row r="628" spans="3:5" ht="23.25">
      <c r="C628" s="212"/>
      <c r="D628" s="178"/>
      <c r="E628" s="178"/>
    </row>
    <row r="629" spans="3:5" ht="23.25">
      <c r="C629" s="212"/>
      <c r="D629" s="178"/>
      <c r="E629" s="178"/>
    </row>
    <row r="630" spans="3:5" ht="23.25">
      <c r="C630" s="212"/>
      <c r="D630" s="178"/>
      <c r="E630" s="178"/>
    </row>
    <row r="631" spans="3:5" ht="23.25">
      <c r="C631" s="212"/>
      <c r="D631" s="178"/>
      <c r="E631" s="178"/>
    </row>
    <row r="632" spans="3:5" ht="23.25">
      <c r="C632" s="212"/>
      <c r="D632" s="178"/>
      <c r="E632" s="178"/>
    </row>
    <row r="633" spans="3:5" ht="23.25">
      <c r="C633" s="212"/>
      <c r="D633" s="178"/>
      <c r="E633" s="178"/>
    </row>
    <row r="634" spans="3:5" ht="23.25">
      <c r="C634" s="212"/>
      <c r="D634" s="178"/>
      <c r="E634" s="178"/>
    </row>
    <row r="635" spans="3:5" ht="23.25">
      <c r="C635" s="212"/>
      <c r="D635" s="178"/>
      <c r="E635" s="178"/>
    </row>
    <row r="636" spans="3:5" ht="23.25">
      <c r="C636" s="212"/>
      <c r="D636" s="178"/>
      <c r="E636" s="178"/>
    </row>
    <row r="637" spans="3:5" ht="23.25">
      <c r="C637" s="212"/>
      <c r="D637" s="178"/>
      <c r="E637" s="178"/>
    </row>
    <row r="638" spans="3:5" ht="23.25">
      <c r="C638" s="212"/>
      <c r="D638" s="178"/>
      <c r="E638" s="178"/>
    </row>
    <row r="639" spans="3:5" ht="23.25">
      <c r="C639" s="212"/>
      <c r="D639" s="178"/>
      <c r="E639" s="178"/>
    </row>
    <row r="640" spans="3:5" ht="23.25">
      <c r="C640" s="212"/>
      <c r="D640" s="178"/>
      <c r="E640" s="178"/>
    </row>
    <row r="641" spans="3:5" ht="23.25">
      <c r="C641" s="212"/>
      <c r="D641" s="178"/>
      <c r="E641" s="178"/>
    </row>
    <row r="642" spans="3:5" ht="23.25">
      <c r="C642" s="212"/>
      <c r="D642" s="178"/>
      <c r="E642" s="178"/>
    </row>
    <row r="643" spans="3:5" ht="23.25">
      <c r="C643" s="212"/>
      <c r="D643" s="178"/>
      <c r="E643" s="178"/>
    </row>
    <row r="644" spans="3:5" ht="23.25">
      <c r="C644" s="212"/>
      <c r="D644" s="178"/>
      <c r="E644" s="178"/>
    </row>
    <row r="645" spans="3:5" ht="23.25">
      <c r="C645" s="212"/>
      <c r="D645" s="178"/>
      <c r="E645" s="178"/>
    </row>
    <row r="646" spans="3:5" ht="23.25">
      <c r="C646" s="212"/>
      <c r="D646" s="178"/>
      <c r="E646" s="178"/>
    </row>
    <row r="647" spans="3:5" ht="23.25">
      <c r="C647" s="212"/>
      <c r="D647" s="178"/>
      <c r="E647" s="178"/>
    </row>
    <row r="648" spans="3:5" ht="23.25">
      <c r="C648" s="212"/>
      <c r="D648" s="178"/>
      <c r="E648" s="178"/>
    </row>
    <row r="649" spans="3:5" ht="23.25">
      <c r="C649" s="212"/>
      <c r="D649" s="178"/>
      <c r="E649" s="178"/>
    </row>
    <row r="650" spans="3:5" ht="23.25">
      <c r="C650" s="212"/>
      <c r="D650" s="178"/>
      <c r="E650" s="178"/>
    </row>
    <row r="651" spans="3:5" ht="23.25">
      <c r="C651" s="212"/>
      <c r="D651" s="178"/>
      <c r="E651" s="178"/>
    </row>
    <row r="652" spans="3:5" ht="23.25">
      <c r="C652" s="212"/>
      <c r="D652" s="178"/>
      <c r="E652" s="178"/>
    </row>
    <row r="653" spans="3:5" ht="23.25">
      <c r="C653" s="212"/>
      <c r="D653" s="178"/>
      <c r="E653" s="178"/>
    </row>
    <row r="654" spans="3:5" ht="23.25">
      <c r="C654" s="212"/>
      <c r="D654" s="178"/>
      <c r="E654" s="178"/>
    </row>
    <row r="655" spans="3:5" ht="23.25">
      <c r="C655" s="212"/>
      <c r="D655" s="178"/>
      <c r="E655" s="178"/>
    </row>
    <row r="656" spans="3:5" ht="23.25">
      <c r="C656" s="212"/>
      <c r="D656" s="178"/>
      <c r="E656" s="178"/>
    </row>
    <row r="657" spans="3:5" ht="23.25">
      <c r="C657" s="212"/>
      <c r="D657" s="178"/>
      <c r="E657" s="178"/>
    </row>
    <row r="658" spans="3:5" ht="23.25">
      <c r="C658" s="212"/>
      <c r="D658" s="178"/>
      <c r="E658" s="178"/>
    </row>
    <row r="659" spans="3:5" ht="23.25">
      <c r="C659" s="212"/>
      <c r="D659" s="178"/>
      <c r="E659" s="178"/>
    </row>
    <row r="660" spans="3:5" ht="23.25">
      <c r="C660" s="212"/>
      <c r="D660" s="178"/>
      <c r="E660" s="178"/>
    </row>
    <row r="661" spans="3:5" ht="23.25">
      <c r="C661" s="212"/>
      <c r="D661" s="178"/>
      <c r="E661" s="178"/>
    </row>
    <row r="662" spans="3:5" ht="23.25">
      <c r="C662" s="212"/>
      <c r="D662" s="178"/>
      <c r="E662" s="178"/>
    </row>
    <row r="663" spans="3:5" ht="23.25">
      <c r="C663" s="212"/>
      <c r="D663" s="178"/>
      <c r="E663" s="178"/>
    </row>
    <row r="664" spans="3:5" ht="23.25">
      <c r="C664" s="212"/>
      <c r="D664" s="178"/>
      <c r="E664" s="178"/>
    </row>
    <row r="665" spans="3:5" ht="23.25">
      <c r="C665" s="212"/>
      <c r="D665" s="178"/>
      <c r="E665" s="178"/>
    </row>
    <row r="666" spans="3:5" ht="23.25">
      <c r="C666" s="212"/>
      <c r="D666" s="178"/>
      <c r="E666" s="178"/>
    </row>
    <row r="667" spans="3:5" ht="23.25">
      <c r="C667" s="212"/>
      <c r="D667" s="178"/>
      <c r="E667" s="178"/>
    </row>
    <row r="668" spans="3:5" ht="23.25">
      <c r="C668" s="212"/>
      <c r="D668" s="178"/>
      <c r="E668" s="178"/>
    </row>
    <row r="669" spans="3:5" ht="23.25">
      <c r="C669" s="212"/>
      <c r="D669" s="178"/>
      <c r="E669" s="178"/>
    </row>
    <row r="670" spans="3:5" ht="23.25">
      <c r="C670" s="212"/>
      <c r="D670" s="178"/>
      <c r="E670" s="178"/>
    </row>
    <row r="671" spans="3:5" ht="23.25">
      <c r="C671" s="212"/>
      <c r="D671" s="178"/>
      <c r="E671" s="178"/>
    </row>
    <row r="672" spans="3:5" ht="23.25">
      <c r="C672" s="212"/>
      <c r="D672" s="178"/>
      <c r="E672" s="178"/>
    </row>
    <row r="673" spans="3:5" ht="23.25">
      <c r="C673" s="212"/>
      <c r="D673" s="178"/>
      <c r="E673" s="178"/>
    </row>
    <row r="674" spans="3:5" ht="23.25">
      <c r="C674" s="212"/>
      <c r="D674" s="178"/>
      <c r="E674" s="178"/>
    </row>
    <row r="675" spans="3:5" ht="23.25">
      <c r="C675" s="212"/>
      <c r="D675" s="178"/>
      <c r="E675" s="178"/>
    </row>
    <row r="676" spans="3:5" ht="23.25">
      <c r="C676" s="212"/>
      <c r="D676" s="178"/>
      <c r="E676" s="178"/>
    </row>
    <row r="677" spans="3:5" ht="23.25">
      <c r="C677" s="212"/>
      <c r="D677" s="178"/>
      <c r="E677" s="178"/>
    </row>
    <row r="678" spans="3:5" ht="23.25">
      <c r="C678" s="212"/>
      <c r="D678" s="178"/>
      <c r="E678" s="178"/>
    </row>
    <row r="679" spans="3:5" ht="23.25">
      <c r="C679" s="212"/>
      <c r="D679" s="178"/>
      <c r="E679" s="178"/>
    </row>
    <row r="680" spans="3:5" ht="23.25">
      <c r="C680" s="212"/>
      <c r="D680" s="178"/>
      <c r="E680" s="178"/>
    </row>
    <row r="681" spans="3:5" ht="23.25">
      <c r="C681" s="212"/>
      <c r="D681" s="178"/>
      <c r="E681" s="178"/>
    </row>
    <row r="682" spans="3:5" ht="23.25">
      <c r="C682" s="212"/>
      <c r="D682" s="178"/>
      <c r="E682" s="178"/>
    </row>
    <row r="683" spans="3:5" ht="23.25">
      <c r="C683" s="212"/>
      <c r="D683" s="178"/>
      <c r="E683" s="178"/>
    </row>
    <row r="684" spans="3:5" ht="23.25">
      <c r="C684" s="212"/>
      <c r="D684" s="178"/>
      <c r="E684" s="178"/>
    </row>
    <row r="685" spans="3:5" ht="23.25">
      <c r="C685" s="212"/>
      <c r="D685" s="178"/>
      <c r="E685" s="178"/>
    </row>
    <row r="686" spans="3:5" ht="23.25">
      <c r="C686" s="212"/>
      <c r="D686" s="178"/>
      <c r="E686" s="178"/>
    </row>
    <row r="687" spans="3:5" ht="23.25">
      <c r="C687" s="212"/>
      <c r="D687" s="178"/>
      <c r="E687" s="178"/>
    </row>
    <row r="688" spans="3:5" ht="23.25">
      <c r="C688" s="212"/>
      <c r="D688" s="178"/>
      <c r="E688" s="178"/>
    </row>
    <row r="689" spans="3:5" ht="23.25">
      <c r="C689" s="212"/>
      <c r="D689" s="178"/>
      <c r="E689" s="178"/>
    </row>
    <row r="690" spans="3:5" ht="23.25">
      <c r="C690" s="212"/>
      <c r="D690" s="178"/>
      <c r="E690" s="178"/>
    </row>
    <row r="691" spans="3:5" ht="23.25">
      <c r="C691" s="212"/>
      <c r="D691" s="178"/>
      <c r="E691" s="178"/>
    </row>
    <row r="692" spans="3:5" ht="23.25">
      <c r="C692" s="212"/>
      <c r="D692" s="178"/>
      <c r="E692" s="178"/>
    </row>
    <row r="693" spans="3:5" ht="23.25">
      <c r="C693" s="212"/>
      <c r="D693" s="178"/>
      <c r="E693" s="178"/>
    </row>
    <row r="694" spans="3:5" ht="23.25">
      <c r="C694" s="212"/>
      <c r="D694" s="178"/>
      <c r="E694" s="178"/>
    </row>
    <row r="695" spans="3:5" ht="23.25">
      <c r="C695" s="212"/>
      <c r="D695" s="178"/>
      <c r="E695" s="178"/>
    </row>
    <row r="696" spans="3:5" ht="23.25">
      <c r="C696" s="212"/>
      <c r="D696" s="178"/>
      <c r="E696" s="178"/>
    </row>
    <row r="697" spans="3:5" ht="23.25">
      <c r="C697" s="212"/>
      <c r="D697" s="178"/>
      <c r="E697" s="178"/>
    </row>
    <row r="698" spans="3:5" ht="23.25">
      <c r="C698" s="212"/>
      <c r="D698" s="178"/>
      <c r="E698" s="178"/>
    </row>
    <row r="699" spans="3:5" ht="23.25">
      <c r="C699" s="212"/>
      <c r="D699" s="178"/>
      <c r="E699" s="178"/>
    </row>
    <row r="700" spans="3:5" ht="23.25">
      <c r="C700" s="212"/>
      <c r="D700" s="178"/>
      <c r="E700" s="178"/>
    </row>
    <row r="701" spans="3:5" ht="23.25">
      <c r="C701" s="212"/>
      <c r="D701" s="178"/>
      <c r="E701" s="178"/>
    </row>
    <row r="702" spans="3:5" ht="23.25">
      <c r="C702" s="212"/>
      <c r="D702" s="178"/>
      <c r="E702" s="178"/>
    </row>
    <row r="703" spans="3:5" ht="23.25">
      <c r="C703" s="212"/>
      <c r="D703" s="178"/>
      <c r="E703" s="178"/>
    </row>
    <row r="704" spans="3:5" ht="23.25">
      <c r="C704" s="212"/>
      <c r="D704" s="178"/>
      <c r="E704" s="178"/>
    </row>
    <row r="705" spans="3:5" ht="23.25">
      <c r="C705" s="212"/>
      <c r="D705" s="178"/>
      <c r="E705" s="178"/>
    </row>
    <row r="706" spans="3:5" ht="23.25">
      <c r="C706" s="212"/>
      <c r="D706" s="178"/>
      <c r="E706" s="178"/>
    </row>
    <row r="707" spans="3:5" ht="23.25">
      <c r="C707" s="212"/>
      <c r="D707" s="178"/>
      <c r="E707" s="178"/>
    </row>
    <row r="708" spans="3:5" ht="23.25">
      <c r="C708" s="212"/>
      <c r="D708" s="178"/>
      <c r="E708" s="178"/>
    </row>
    <row r="709" spans="3:5" ht="23.25">
      <c r="C709" s="212"/>
      <c r="D709" s="178"/>
      <c r="E709" s="178"/>
    </row>
    <row r="710" spans="3:5" ht="23.25">
      <c r="C710" s="212"/>
      <c r="D710" s="178"/>
      <c r="E710" s="178"/>
    </row>
    <row r="711" spans="3:5" ht="23.25">
      <c r="C711" s="212"/>
      <c r="D711" s="178"/>
      <c r="E711" s="178"/>
    </row>
    <row r="712" spans="3:5" ht="23.25">
      <c r="C712" s="212"/>
      <c r="D712" s="178"/>
      <c r="E712" s="178"/>
    </row>
    <row r="713" spans="3:5" ht="23.25">
      <c r="C713" s="212"/>
      <c r="D713" s="178"/>
      <c r="E713" s="178"/>
    </row>
    <row r="714" spans="3:5" ht="23.25">
      <c r="C714" s="212"/>
      <c r="D714" s="178"/>
      <c r="E714" s="178"/>
    </row>
    <row r="715" spans="3:5" ht="23.25">
      <c r="C715" s="212"/>
      <c r="D715" s="178"/>
      <c r="E715" s="178"/>
    </row>
    <row r="716" spans="3:5" ht="23.25">
      <c r="C716" s="212"/>
      <c r="D716" s="178"/>
      <c r="E716" s="178"/>
    </row>
    <row r="717" spans="3:5" ht="23.25">
      <c r="C717" s="212"/>
      <c r="D717" s="178"/>
      <c r="E717" s="178"/>
    </row>
    <row r="718" spans="3:5" ht="23.25">
      <c r="C718" s="212"/>
      <c r="D718" s="178"/>
      <c r="E718" s="178"/>
    </row>
    <row r="719" spans="3:5" ht="23.25">
      <c r="C719" s="212"/>
      <c r="D719" s="178"/>
      <c r="E719" s="178"/>
    </row>
    <row r="720" spans="3:5" ht="23.25">
      <c r="C720" s="212"/>
      <c r="D720" s="178"/>
      <c r="E720" s="178"/>
    </row>
    <row r="721" spans="3:5" ht="23.25">
      <c r="C721" s="212"/>
      <c r="D721" s="178"/>
      <c r="E721" s="178"/>
    </row>
    <row r="722" spans="3:5" ht="23.25">
      <c r="C722" s="212"/>
      <c r="D722" s="178"/>
      <c r="E722" s="178"/>
    </row>
    <row r="723" spans="3:5" ht="23.25">
      <c r="C723" s="212"/>
      <c r="D723" s="178"/>
      <c r="E723" s="178"/>
    </row>
    <row r="724" spans="3:5" ht="23.25">
      <c r="C724" s="212"/>
      <c r="D724" s="178"/>
      <c r="E724" s="178"/>
    </row>
    <row r="725" spans="3:5" ht="23.25">
      <c r="C725" s="212"/>
      <c r="D725" s="178"/>
      <c r="E725" s="178"/>
    </row>
    <row r="726" spans="3:5" ht="23.25">
      <c r="C726" s="212"/>
      <c r="D726" s="178"/>
      <c r="E726" s="178"/>
    </row>
    <row r="727" spans="3:5" ht="23.25">
      <c r="C727" s="212"/>
      <c r="D727" s="178"/>
      <c r="E727" s="178"/>
    </row>
    <row r="728" spans="3:5" ht="23.25">
      <c r="C728" s="212"/>
      <c r="D728" s="178"/>
      <c r="E728" s="178"/>
    </row>
    <row r="729" spans="3:5" ht="23.25">
      <c r="C729" s="212"/>
      <c r="D729" s="178"/>
      <c r="E729" s="178"/>
    </row>
    <row r="730" spans="3:5" ht="23.25">
      <c r="C730" s="212"/>
      <c r="D730" s="178"/>
      <c r="E730" s="178"/>
    </row>
    <row r="731" spans="3:5" ht="23.25">
      <c r="C731" s="212"/>
      <c r="D731" s="178"/>
      <c r="E731" s="178"/>
    </row>
    <row r="732" spans="3:5" ht="23.25">
      <c r="C732" s="212"/>
      <c r="D732" s="178"/>
      <c r="E732" s="178"/>
    </row>
    <row r="733" spans="3:5" ht="23.25">
      <c r="C733" s="212"/>
      <c r="D733" s="178"/>
      <c r="E733" s="178"/>
    </row>
    <row r="734" spans="3:5" ht="23.25">
      <c r="C734" s="212"/>
      <c r="D734" s="178"/>
      <c r="E734" s="178"/>
    </row>
    <row r="735" spans="3:5" ht="23.25">
      <c r="C735" s="212"/>
      <c r="D735" s="178"/>
      <c r="E735" s="178"/>
    </row>
    <row r="736" spans="3:5" ht="23.25">
      <c r="C736" s="212"/>
      <c r="D736" s="178"/>
      <c r="E736" s="178"/>
    </row>
    <row r="737" spans="3:5" ht="23.25">
      <c r="C737" s="212"/>
      <c r="D737" s="178"/>
      <c r="E737" s="178"/>
    </row>
    <row r="738" spans="3:5" ht="23.25">
      <c r="C738" s="212"/>
      <c r="D738" s="178"/>
      <c r="E738" s="178"/>
    </row>
    <row r="739" spans="3:5" ht="23.25">
      <c r="C739" s="212"/>
      <c r="D739" s="178"/>
      <c r="E739" s="178"/>
    </row>
    <row r="740" spans="3:5" ht="23.25">
      <c r="C740" s="212"/>
      <c r="D740" s="178"/>
      <c r="E740" s="178"/>
    </row>
    <row r="741" spans="3:5" ht="23.25">
      <c r="C741" s="212"/>
      <c r="D741" s="178"/>
      <c r="E741" s="178"/>
    </row>
  </sheetData>
  <mergeCells count="33">
    <mergeCell ref="HX15:IJ15"/>
    <mergeCell ref="IK15:IS15"/>
    <mergeCell ref="A16:H16"/>
    <mergeCell ref="FX15:GJ15"/>
    <mergeCell ref="GK15:GW15"/>
    <mergeCell ref="GX15:HJ15"/>
    <mergeCell ref="HK15:HW15"/>
    <mergeCell ref="DX15:EJ15"/>
    <mergeCell ref="EK15:EW15"/>
    <mergeCell ref="EX15:FJ15"/>
    <mergeCell ref="AX15:BJ15"/>
    <mergeCell ref="BK15:BW15"/>
    <mergeCell ref="FK15:FW15"/>
    <mergeCell ref="BX15:CJ15"/>
    <mergeCell ref="CK15:CW15"/>
    <mergeCell ref="CX15:DJ15"/>
    <mergeCell ref="DK15:DW15"/>
    <mergeCell ref="A15:H15"/>
    <mergeCell ref="K15:W15"/>
    <mergeCell ref="X15:AJ15"/>
    <mergeCell ref="AK15:AW15"/>
    <mergeCell ref="A10:H10"/>
    <mergeCell ref="A11:H11"/>
    <mergeCell ref="A12:H12"/>
    <mergeCell ref="A14:H14"/>
    <mergeCell ref="A6:H6"/>
    <mergeCell ref="A7:H7"/>
    <mergeCell ref="A8:H8"/>
    <mergeCell ref="A9:H9"/>
    <mergeCell ref="A2:H2"/>
    <mergeCell ref="A3:H3"/>
    <mergeCell ref="A4:H4"/>
    <mergeCell ref="A5:H5"/>
  </mergeCells>
  <conditionalFormatting sqref="C137:E137 D28:D133 D22:D25 E22:E133 C22:C133">
    <cfRule type="cellIs" priority="1" dxfId="2" operator="between" stopIfTrue="1">
      <formula>0</formula>
      <formula>90</formula>
    </cfRule>
    <cfRule type="cellIs" priority="2" dxfId="3" operator="between" stopIfTrue="1">
      <formula>-1</formula>
      <formula>-90</formula>
    </cfRule>
  </conditionalFormatting>
  <conditionalFormatting sqref="K22:AJ118">
    <cfRule type="cellIs" priority="3" dxfId="4" operator="equal" stopIfTrue="1">
      <formula>150</formula>
    </cfRule>
    <cfRule type="cellIs" priority="4" dxfId="5" operator="between" stopIfTrue="1">
      <formula>1</formula>
      <formula>149</formula>
    </cfRule>
  </conditionalFormatting>
  <conditionalFormatting sqref="N20 I1:I65536 A20 C20:H20">
    <cfRule type="cellIs" priority="5" dxfId="2" operator="between" stopIfTrue="1">
      <formula>0</formula>
      <formula>40</formula>
    </cfRule>
    <cfRule type="cellIs" priority="6" dxfId="3" operator="between" stopIfTrue="1">
      <formula>-1</formula>
      <formula>-30</formula>
    </cfRule>
  </conditionalFormatting>
  <conditionalFormatting sqref="D26:D27">
    <cfRule type="cellIs" priority="7" dxfId="2" operator="between" stopIfTrue="1">
      <formula>0</formula>
      <formula>95</formula>
    </cfRule>
    <cfRule type="cellIs" priority="8" dxfId="3" operator="between" stopIfTrue="1">
      <formula>-1</formula>
      <formula>-90</formula>
    </cfRule>
  </conditionalFormatting>
  <printOptions/>
  <pageMargins left="0.75" right="0.75" top="1" bottom="1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27"/>
  <sheetViews>
    <sheetView zoomScale="65" zoomScaleNormal="65" workbookViewId="0" topLeftCell="A1">
      <selection activeCell="J19" sqref="J19"/>
    </sheetView>
  </sheetViews>
  <sheetFormatPr defaultColWidth="9.140625" defaultRowHeight="12.75" zeroHeight="1"/>
  <cols>
    <col min="1" max="1" width="15.8515625" style="9" customWidth="1"/>
    <col min="2" max="2" width="23.8515625" style="16" bestFit="1" customWidth="1"/>
    <col min="3" max="3" width="12.140625" style="16" bestFit="1" customWidth="1"/>
    <col min="4" max="4" width="12.00390625" style="16" bestFit="1" customWidth="1"/>
    <col min="5" max="5" width="12.00390625" style="16" customWidth="1"/>
    <col min="6" max="6" width="9.140625" style="16" customWidth="1"/>
    <col min="7" max="7" width="12.00390625" style="16" bestFit="1" customWidth="1"/>
    <col min="8" max="16" width="9.140625" style="16" customWidth="1"/>
    <col min="18" max="18" width="15.421875" style="0" customWidth="1"/>
  </cols>
  <sheetData>
    <row r="1" spans="1:16" ht="18">
      <c r="A1" s="22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s="47" customFormat="1" ht="167.25">
      <c r="A2" s="50" t="s">
        <v>29</v>
      </c>
      <c r="B2" s="51" t="s">
        <v>30</v>
      </c>
      <c r="C2" s="51" t="s">
        <v>58</v>
      </c>
      <c r="D2" s="51" t="s">
        <v>2</v>
      </c>
      <c r="E2" s="51" t="s">
        <v>44</v>
      </c>
      <c r="F2" s="51" t="s">
        <v>45</v>
      </c>
      <c r="G2" s="51" t="s">
        <v>6</v>
      </c>
      <c r="H2" s="51" t="s">
        <v>54</v>
      </c>
      <c r="I2" s="51" t="s">
        <v>59</v>
      </c>
      <c r="J2" s="51" t="s">
        <v>5</v>
      </c>
      <c r="K2" s="51" t="s">
        <v>3</v>
      </c>
      <c r="L2" s="51" t="s">
        <v>1</v>
      </c>
      <c r="M2" s="51" t="s">
        <v>7</v>
      </c>
      <c r="N2" s="51" t="s">
        <v>10</v>
      </c>
      <c r="O2" s="51" t="s">
        <v>9</v>
      </c>
      <c r="P2" s="51" t="s">
        <v>8</v>
      </c>
      <c r="Q2" s="170" t="s">
        <v>53</v>
      </c>
    </row>
    <row r="3" spans="1:17" ht="19.5" customHeight="1">
      <c r="A3" s="26">
        <v>40058</v>
      </c>
      <c r="B3" s="27">
        <v>1</v>
      </c>
      <c r="C3" s="27">
        <f>fixtures!C22</f>
        <v>0</v>
      </c>
      <c r="D3" s="27">
        <f>fixtures!B17</f>
        <v>3</v>
      </c>
      <c r="E3" s="27">
        <f>fixtures!C20</f>
        <v>2</v>
      </c>
      <c r="F3" s="27">
        <f>fixtures!B18</f>
        <v>3</v>
      </c>
      <c r="G3" s="27">
        <f>fixtures!B19</f>
        <v>2</v>
      </c>
      <c r="H3" s="27">
        <f>fixtures!C19</f>
        <v>3</v>
      </c>
      <c r="I3" s="27">
        <f>fixtures!B20</f>
        <v>3</v>
      </c>
      <c r="J3" s="27">
        <f>fixtures!B21</f>
        <v>0</v>
      </c>
      <c r="K3" s="27">
        <f>fixtures!C18</f>
        <v>2</v>
      </c>
      <c r="L3" s="137">
        <f>fixtures!C23</f>
        <v>2</v>
      </c>
      <c r="M3" s="27">
        <f>fixtures!C17</f>
        <v>2</v>
      </c>
      <c r="N3" s="27">
        <f>fixtures!B22</f>
        <v>5</v>
      </c>
      <c r="O3" s="27">
        <f>fixtures!C21</f>
        <v>5</v>
      </c>
      <c r="P3" s="27">
        <f>fixtures!B23</f>
        <v>3</v>
      </c>
      <c r="Q3" s="128">
        <f>SUM(C3:P3)</f>
        <v>35</v>
      </c>
    </row>
    <row r="4" spans="1:17" ht="19.5" customHeight="1">
      <c r="A4" s="26">
        <v>40065</v>
      </c>
      <c r="B4" s="27">
        <v>2</v>
      </c>
      <c r="C4" s="27">
        <f>fixtures!G17</f>
        <v>4</v>
      </c>
      <c r="D4" s="68">
        <f>fixtures!G18</f>
        <v>4</v>
      </c>
      <c r="E4" s="27">
        <f>fixtures!G19</f>
        <v>2</v>
      </c>
      <c r="F4" s="27">
        <f>fixtures!H18</f>
        <v>1</v>
      </c>
      <c r="G4" s="27">
        <f>fixtures!G20</f>
        <v>4</v>
      </c>
      <c r="H4" s="27">
        <f>fixtures!H21</f>
        <v>3</v>
      </c>
      <c r="I4" s="27">
        <f>fixtures!G21</f>
        <v>2</v>
      </c>
      <c r="J4" s="27">
        <f>fixtures!H19</f>
        <v>3</v>
      </c>
      <c r="K4" s="27">
        <f>fixtures!H17</f>
        <v>1</v>
      </c>
      <c r="L4" s="27">
        <f>fixtures!H20</f>
        <v>1</v>
      </c>
      <c r="M4" s="27">
        <f>fixtures!G22</f>
        <v>2</v>
      </c>
      <c r="N4" s="27">
        <f>fixtures!H23</f>
        <v>3</v>
      </c>
      <c r="O4" s="27">
        <f>fixtures!G23</f>
        <v>2</v>
      </c>
      <c r="P4" s="27">
        <f>fixtures!H22</f>
        <v>3</v>
      </c>
      <c r="Q4" s="128">
        <f aca="true" t="shared" si="0" ref="Q4:Q28">SUM(C4:P4)</f>
        <v>35</v>
      </c>
    </row>
    <row r="5" spans="1:17" ht="19.5" customHeight="1">
      <c r="A5" s="26">
        <v>40072</v>
      </c>
      <c r="B5" s="27">
        <v>3</v>
      </c>
      <c r="C5" s="27">
        <f>fixtures!B29</f>
        <v>1</v>
      </c>
      <c r="D5" s="27">
        <f>fixtures!C29</f>
        <v>4</v>
      </c>
      <c r="E5" s="27">
        <f>fixtures!B30</f>
        <v>4</v>
      </c>
      <c r="F5" s="27">
        <f>fixtures!C31</f>
        <v>2</v>
      </c>
      <c r="G5" s="27">
        <f>fixtures!C35</f>
        <v>1</v>
      </c>
      <c r="H5" s="27">
        <f>fixtures!B31</f>
        <v>3</v>
      </c>
      <c r="I5" s="27">
        <f>fixtures!C32</f>
        <v>1</v>
      </c>
      <c r="J5" s="27">
        <f>fixtures!C34</f>
        <v>3</v>
      </c>
      <c r="K5" s="27">
        <f>fixtures!B32</f>
        <v>4</v>
      </c>
      <c r="L5" s="27">
        <f>fixtures!B33</f>
        <v>2</v>
      </c>
      <c r="M5" s="27">
        <f>fixtures!C33</f>
        <v>3</v>
      </c>
      <c r="N5" s="27">
        <f>fixtures!B34</f>
        <v>2</v>
      </c>
      <c r="O5" s="27">
        <f>fixtures!C30</f>
        <v>1</v>
      </c>
      <c r="P5" s="27">
        <f>fixtures!B35</f>
        <v>4</v>
      </c>
      <c r="Q5" s="128">
        <f t="shared" si="0"/>
        <v>35</v>
      </c>
    </row>
    <row r="6" spans="1:17" ht="19.5" customHeight="1">
      <c r="A6" s="26">
        <v>40079</v>
      </c>
      <c r="B6" s="27">
        <v>4</v>
      </c>
      <c r="C6" s="27">
        <f>fixtures!H34</f>
        <v>4</v>
      </c>
      <c r="D6" s="27">
        <f>fixtures!G29</f>
        <v>3</v>
      </c>
      <c r="E6" s="27">
        <f>fixtures!H31</f>
        <v>3</v>
      </c>
      <c r="F6" s="27">
        <f>fixtures!G30</f>
        <v>3</v>
      </c>
      <c r="G6" s="27">
        <f>fixtures!H32</f>
        <v>4</v>
      </c>
      <c r="H6" s="27">
        <f>fixtures!G31</f>
        <v>2</v>
      </c>
      <c r="I6" s="27">
        <f>fixtures!H30</f>
        <v>2</v>
      </c>
      <c r="J6" s="27">
        <f>fixtures!G32</f>
        <v>1</v>
      </c>
      <c r="K6" s="27">
        <f>fixtures!H29</f>
        <v>2</v>
      </c>
      <c r="L6" s="27">
        <f>fixtures!G33</f>
        <v>3</v>
      </c>
      <c r="M6" s="27">
        <f>fixtures!G34</f>
        <v>1</v>
      </c>
      <c r="N6" s="27">
        <f>fixtures!H35</f>
        <v>3</v>
      </c>
      <c r="O6" s="27">
        <f>fixtures!H33</f>
        <v>2</v>
      </c>
      <c r="P6" s="27">
        <f>fixtures!G35</f>
        <v>2</v>
      </c>
      <c r="Q6" s="128">
        <f t="shared" si="0"/>
        <v>35</v>
      </c>
    </row>
    <row r="7" spans="1:17" ht="19.5" customHeight="1">
      <c r="A7" s="26">
        <v>40086</v>
      </c>
      <c r="B7" s="27">
        <v>5</v>
      </c>
      <c r="C7" s="27">
        <f>fixtures!B41</f>
        <v>4</v>
      </c>
      <c r="D7" s="27">
        <f>fixtures!C46</f>
        <v>4</v>
      </c>
      <c r="E7" s="27">
        <f>fixtures!B45</f>
        <v>1</v>
      </c>
      <c r="F7" s="27">
        <f>fixtures!C41</f>
        <v>1</v>
      </c>
      <c r="G7" s="27">
        <f>fixtures!C42</f>
        <v>1</v>
      </c>
      <c r="H7" s="27">
        <f>fixtures!C44</f>
        <v>1</v>
      </c>
      <c r="I7" s="27">
        <f>fixtures!B42</f>
        <v>4</v>
      </c>
      <c r="J7" s="27">
        <f>fixtures!B43</f>
        <v>4</v>
      </c>
      <c r="K7" s="27">
        <f>fixtures!B44</f>
        <v>4</v>
      </c>
      <c r="L7" s="27">
        <f>fixtures!C45</f>
        <v>4</v>
      </c>
      <c r="M7" s="27">
        <f>fixtures!C47</f>
        <v>3</v>
      </c>
      <c r="N7" s="27">
        <f>fixtures!B46</f>
        <v>1</v>
      </c>
      <c r="O7" s="27">
        <f>fixtures!B47</f>
        <v>2</v>
      </c>
      <c r="P7" s="27">
        <f>fixtures!C43</f>
        <v>1</v>
      </c>
      <c r="Q7" s="128">
        <f t="shared" si="0"/>
        <v>35</v>
      </c>
    </row>
    <row r="8" spans="1:17" ht="19.5" customHeight="1">
      <c r="A8" s="26">
        <v>40093</v>
      </c>
      <c r="B8" s="27">
        <v>6</v>
      </c>
      <c r="C8" s="27">
        <f>fixtures!H41</f>
        <v>1</v>
      </c>
      <c r="D8" s="27">
        <f>fixtures!H42</f>
        <v>3</v>
      </c>
      <c r="E8" s="27">
        <f>fixtures!G41</f>
        <v>4</v>
      </c>
      <c r="F8" s="27">
        <f>fixtures!H46</f>
        <v>1</v>
      </c>
      <c r="G8" s="27">
        <f>fixtures!G42</f>
        <v>2</v>
      </c>
      <c r="H8" s="27">
        <f>fixtures!H45</f>
        <v>1</v>
      </c>
      <c r="I8" s="27">
        <f>fixtures!G43</f>
        <v>2</v>
      </c>
      <c r="J8" s="27">
        <f>fixtures!H43</f>
        <v>3</v>
      </c>
      <c r="K8" s="27">
        <f>fixtures!G44</f>
        <v>5</v>
      </c>
      <c r="L8" s="27">
        <f>fixtures!G45</f>
        <v>4</v>
      </c>
      <c r="M8" s="27">
        <f>fixtures!G46</f>
        <v>4</v>
      </c>
      <c r="N8" s="27">
        <f>fixtures!H44</f>
        <v>0</v>
      </c>
      <c r="O8" s="27">
        <f>fixtures!G47</f>
        <v>2</v>
      </c>
      <c r="P8" s="27">
        <f>fixtures!H47</f>
        <v>3</v>
      </c>
      <c r="Q8" s="128">
        <f t="shared" si="0"/>
        <v>35</v>
      </c>
    </row>
    <row r="9" spans="1:17" ht="19.5" customHeight="1">
      <c r="A9" s="26">
        <v>40100</v>
      </c>
      <c r="B9" s="27">
        <v>7</v>
      </c>
      <c r="C9" s="27">
        <f>fixtures!B53</f>
        <v>5</v>
      </c>
      <c r="D9" s="27">
        <f>fixtures!C59</f>
        <v>2</v>
      </c>
      <c r="E9" s="27">
        <f>fixtures!C55</f>
        <v>1</v>
      </c>
      <c r="F9" s="27">
        <f>fixtures!B54</f>
        <v>3</v>
      </c>
      <c r="G9" s="27">
        <f>fixtures!B55</f>
        <v>4</v>
      </c>
      <c r="H9" s="27">
        <f>fixtures!B56</f>
        <v>4</v>
      </c>
      <c r="I9" s="27">
        <f>fixtures!C58</f>
        <v>3</v>
      </c>
      <c r="J9" s="27">
        <f>fixtures!B57</f>
        <v>2</v>
      </c>
      <c r="K9" s="27">
        <f>fixtures!C57</f>
        <v>3</v>
      </c>
      <c r="L9" s="27">
        <f>fixtures!C54</f>
        <v>2</v>
      </c>
      <c r="M9" s="27">
        <f>fixtures!C56</f>
        <v>1</v>
      </c>
      <c r="N9" s="27">
        <f>fixtures!B58</f>
        <v>2</v>
      </c>
      <c r="O9" s="27">
        <f>fixtures!C53</f>
        <v>0</v>
      </c>
      <c r="P9" s="27">
        <f>fixtures!B59</f>
        <v>3</v>
      </c>
      <c r="Q9" s="128">
        <f t="shared" si="0"/>
        <v>35</v>
      </c>
    </row>
    <row r="10" spans="1:17" ht="19.5" customHeight="1">
      <c r="A10" s="26">
        <v>40107</v>
      </c>
      <c r="B10" s="27">
        <v>8</v>
      </c>
      <c r="C10" s="27">
        <f>fixtures!G53</f>
        <v>1</v>
      </c>
      <c r="D10" s="27">
        <f>fixtures!G54</f>
        <v>4</v>
      </c>
      <c r="E10" s="27">
        <f>fixtures!H59</f>
        <v>2</v>
      </c>
      <c r="F10" s="27">
        <f>fixtures!G55</f>
        <v>2</v>
      </c>
      <c r="G10" s="27">
        <f>fixtures!H57</f>
        <v>1</v>
      </c>
      <c r="H10" s="27">
        <f>fixtures!H53</f>
        <v>4</v>
      </c>
      <c r="I10" s="27">
        <f>fixtures!G56</f>
        <v>1</v>
      </c>
      <c r="J10" s="27">
        <f>fixtures!H58</f>
        <v>2</v>
      </c>
      <c r="K10" s="27">
        <f>fixtures!G57</f>
        <v>4</v>
      </c>
      <c r="L10" s="27">
        <f>fixtures!H56</f>
        <v>4</v>
      </c>
      <c r="M10" s="27">
        <f>fixtures!G58</f>
        <v>3</v>
      </c>
      <c r="N10" s="27">
        <f>fixtures!H55</f>
        <v>3</v>
      </c>
      <c r="O10" s="27">
        <f>fixtures!H54</f>
        <v>1</v>
      </c>
      <c r="P10" s="27">
        <f>fixtures!G59</f>
        <v>3</v>
      </c>
      <c r="Q10" s="128">
        <f t="shared" si="0"/>
        <v>35</v>
      </c>
    </row>
    <row r="11" spans="1:17" ht="19.5" customHeight="1">
      <c r="A11" s="26">
        <v>40114</v>
      </c>
      <c r="B11" s="27">
        <v>9</v>
      </c>
      <c r="C11" s="27">
        <f>fixtures!C69</f>
        <v>1</v>
      </c>
      <c r="D11" s="27">
        <f>fixtures!C65</f>
        <v>1</v>
      </c>
      <c r="E11" s="27">
        <f>fixtures!B65</f>
        <v>4</v>
      </c>
      <c r="F11" s="27">
        <f>fixtures!C68</f>
        <v>2</v>
      </c>
      <c r="G11" s="27">
        <f>fixtures!B66</f>
        <v>1</v>
      </c>
      <c r="H11" s="27">
        <f>fixtures!B67</f>
        <v>2</v>
      </c>
      <c r="I11" s="27">
        <f>fixtures!C70</f>
        <v>0</v>
      </c>
      <c r="J11" s="27">
        <f>fixtures!B68</f>
        <v>3</v>
      </c>
      <c r="K11" s="27">
        <f>fixtures!C71</f>
        <v>4</v>
      </c>
      <c r="L11" s="27">
        <f>fixtures!B69</f>
        <v>4</v>
      </c>
      <c r="M11" s="27">
        <f>fixtures!B70</f>
        <v>5</v>
      </c>
      <c r="N11" s="27">
        <f>fixtures!C66</f>
        <v>4</v>
      </c>
      <c r="O11" s="27">
        <f>fixtures!C67</f>
        <v>3</v>
      </c>
      <c r="P11" s="27">
        <f>fixtures!B71</f>
        <v>1</v>
      </c>
      <c r="Q11" s="128">
        <f t="shared" si="0"/>
        <v>35</v>
      </c>
    </row>
    <row r="12" spans="1:17" ht="19.5" customHeight="1">
      <c r="A12" s="26">
        <v>39756</v>
      </c>
      <c r="B12" s="27">
        <v>10</v>
      </c>
      <c r="C12" s="27">
        <f>fixtures!H68</f>
        <v>4</v>
      </c>
      <c r="D12" s="27">
        <f>fixtures!G65</f>
        <v>1</v>
      </c>
      <c r="E12" s="27">
        <f>fixtures!H70</f>
        <v>4</v>
      </c>
      <c r="F12" s="27">
        <f>fixtures!G66</f>
        <v>3</v>
      </c>
      <c r="G12" s="27">
        <f>fixtures!G67</f>
        <v>0</v>
      </c>
      <c r="H12" s="27">
        <f>fixtures!H65</f>
        <v>4</v>
      </c>
      <c r="I12" s="27">
        <f>fixtures!G68</f>
        <v>1</v>
      </c>
      <c r="J12" s="27">
        <f>fixtures!H69</f>
        <v>1</v>
      </c>
      <c r="K12" s="27">
        <f>fixtures!H71</f>
        <v>1</v>
      </c>
      <c r="L12" s="27">
        <f>fixtures!G69</f>
        <v>4</v>
      </c>
      <c r="M12" s="27">
        <f>fixtures!H67</f>
        <v>5</v>
      </c>
      <c r="N12" s="27">
        <f>fixtures!G70</f>
        <v>1</v>
      </c>
      <c r="O12" s="27">
        <f>fixtures!G71</f>
        <v>4</v>
      </c>
      <c r="P12" s="27">
        <f>fixtures!H66</f>
        <v>2</v>
      </c>
      <c r="Q12" s="128">
        <f t="shared" si="0"/>
        <v>35</v>
      </c>
    </row>
    <row r="13" spans="1:17" ht="19.5" customHeight="1">
      <c r="A13" s="26">
        <v>39763</v>
      </c>
      <c r="B13" s="27">
        <v>11</v>
      </c>
      <c r="C13" s="27">
        <f>fixtures!B77</f>
        <v>2</v>
      </c>
      <c r="D13" s="27">
        <f>fixtures!B78</f>
        <v>3</v>
      </c>
      <c r="E13" s="27">
        <f>fixtures!C81</f>
        <v>1</v>
      </c>
      <c r="F13" s="27">
        <f>fixtures!B79</f>
        <v>4</v>
      </c>
      <c r="G13" s="27">
        <f>fixtures!C79</f>
        <v>1</v>
      </c>
      <c r="H13" s="27">
        <f>fixtures!C83</f>
        <v>0</v>
      </c>
      <c r="I13" s="27">
        <f>fixtures!B80</f>
        <v>4</v>
      </c>
      <c r="J13" s="27">
        <f>fixtures!C77</f>
        <v>3</v>
      </c>
      <c r="K13" s="27">
        <f>fixtures!B81</f>
        <v>4</v>
      </c>
      <c r="L13" s="27">
        <f>fixtures!C78</f>
        <v>2</v>
      </c>
      <c r="M13" s="27">
        <f>fixtures!B82</f>
        <v>4</v>
      </c>
      <c r="N13" s="27">
        <f>fixtures!C82</f>
        <v>1</v>
      </c>
      <c r="O13" s="27">
        <f>fixtures!C80</f>
        <v>1</v>
      </c>
      <c r="P13" s="27">
        <f>fixtures!B83</f>
        <v>5</v>
      </c>
      <c r="Q13" s="128">
        <f t="shared" si="0"/>
        <v>35</v>
      </c>
    </row>
    <row r="14" spans="1:17" ht="19.5" customHeight="1">
      <c r="A14" s="26">
        <v>39770</v>
      </c>
      <c r="B14" s="27">
        <v>12</v>
      </c>
      <c r="C14" s="27">
        <f>fixtures!G77</f>
        <v>2</v>
      </c>
      <c r="D14" s="27">
        <f>fixtures!H80</f>
        <v>1</v>
      </c>
      <c r="E14" s="27">
        <f>fixtures!G78</f>
        <v>3</v>
      </c>
      <c r="F14" s="27">
        <f>fixtures!H82</f>
        <v>2</v>
      </c>
      <c r="G14" s="27">
        <f>fixtures!H77</f>
        <v>3</v>
      </c>
      <c r="H14" s="27">
        <f>fixtures!G79</f>
        <v>4</v>
      </c>
      <c r="I14" s="27">
        <f>fixtures!H83</f>
        <v>1</v>
      </c>
      <c r="J14" s="27">
        <f>fixtures!G80</f>
        <v>4</v>
      </c>
      <c r="K14" s="27">
        <f>fixtures!H81</f>
        <v>3</v>
      </c>
      <c r="L14" s="27">
        <f>fixtures!G81</f>
        <v>2</v>
      </c>
      <c r="M14" s="27">
        <f>fixtures!H78</f>
        <v>2</v>
      </c>
      <c r="N14" s="27">
        <f>fixtures!H79</f>
        <v>1</v>
      </c>
      <c r="O14" s="27">
        <f>fixtures!G82</f>
        <v>3</v>
      </c>
      <c r="P14" s="27">
        <f>fixtures!G83</f>
        <v>4</v>
      </c>
      <c r="Q14" s="128">
        <f t="shared" si="0"/>
        <v>35</v>
      </c>
    </row>
    <row r="15" spans="1:17" ht="19.5" customHeight="1" thickBot="1">
      <c r="A15" s="26">
        <v>39777</v>
      </c>
      <c r="B15" s="67">
        <v>13</v>
      </c>
      <c r="C15" s="67">
        <f>fixtures!C95</f>
        <v>2</v>
      </c>
      <c r="D15" s="67">
        <f>fixtures!C91</f>
        <v>5</v>
      </c>
      <c r="E15" s="67">
        <f>fixtures!B89</f>
        <v>4</v>
      </c>
      <c r="F15" s="67">
        <f>fixtures!C89</f>
        <v>1</v>
      </c>
      <c r="G15" s="67">
        <f>fixtures!B90</f>
        <v>1</v>
      </c>
      <c r="H15" s="67">
        <f>fixtures!C92</f>
        <v>4</v>
      </c>
      <c r="I15" s="67">
        <f>fixtures!B91</f>
        <v>0</v>
      </c>
      <c r="J15" s="67">
        <f>fixtures!B92</f>
        <v>1</v>
      </c>
      <c r="K15" s="67">
        <f>fixtures!B93</f>
        <v>1</v>
      </c>
      <c r="L15" s="67">
        <f>fixtures!C94</f>
        <v>1</v>
      </c>
      <c r="M15" s="67">
        <f>fixtures!C93</f>
        <v>4</v>
      </c>
      <c r="N15" s="67">
        <f>fixtures!B94</f>
        <v>4</v>
      </c>
      <c r="O15" s="67">
        <f>fixtures!C90</f>
        <v>4</v>
      </c>
      <c r="P15" s="67">
        <f>fixtures!B95</f>
        <v>3</v>
      </c>
      <c r="Q15" s="128">
        <f t="shared" si="0"/>
        <v>35</v>
      </c>
    </row>
    <row r="16" spans="1:17" ht="19.5" customHeight="1">
      <c r="A16" s="65">
        <v>40149</v>
      </c>
      <c r="B16" s="66">
        <v>14</v>
      </c>
      <c r="C16" s="66">
        <f>fixtures!G89</f>
        <v>0</v>
      </c>
      <c r="D16" s="66">
        <f>fixtures!H94</f>
        <v>2</v>
      </c>
      <c r="E16" s="66">
        <f>fixtures!G90</f>
        <v>3</v>
      </c>
      <c r="F16" s="66">
        <f>fixtures!H92</f>
        <v>3</v>
      </c>
      <c r="G16" s="66">
        <f>fixtures!H91</f>
        <v>1</v>
      </c>
      <c r="H16" s="66">
        <f>fixtures!G91</f>
        <v>4</v>
      </c>
      <c r="I16" s="66">
        <f>fixtures!H90</f>
        <v>2</v>
      </c>
      <c r="J16" s="66">
        <f>fixtures!H95</f>
        <v>3</v>
      </c>
      <c r="K16" s="66">
        <f>fixtures!G92</f>
        <v>2</v>
      </c>
      <c r="L16" s="66">
        <f>fixtures!G93</f>
        <v>3</v>
      </c>
      <c r="M16" s="66">
        <f>fixtures!G94</f>
        <v>3</v>
      </c>
      <c r="N16" s="66">
        <f>fixtures!H89</f>
        <v>5</v>
      </c>
      <c r="O16" s="66">
        <f>fixtures!G95</f>
        <v>2</v>
      </c>
      <c r="P16" s="66">
        <f>fixtures!H93</f>
        <v>2</v>
      </c>
      <c r="Q16" s="128">
        <f t="shared" si="0"/>
        <v>35</v>
      </c>
    </row>
    <row r="17" spans="1:17" ht="19.5" customHeight="1">
      <c r="A17" s="65">
        <v>40163</v>
      </c>
      <c r="B17" s="27">
        <v>15</v>
      </c>
      <c r="C17" s="27">
        <f>fixtures!C104</f>
        <v>2</v>
      </c>
      <c r="D17" s="27">
        <f>fixtures!C101</f>
        <v>3</v>
      </c>
      <c r="E17" s="27">
        <f>fixtures!C103</f>
        <v>2</v>
      </c>
      <c r="F17" s="27">
        <f>fixtures!B101</f>
        <v>2</v>
      </c>
      <c r="G17" s="27">
        <f>fixtures!C105</f>
        <v>0</v>
      </c>
      <c r="H17" s="27">
        <f>fixtures!B102</f>
        <v>4</v>
      </c>
      <c r="I17" s="27">
        <f>fixtures!C102</f>
        <v>1</v>
      </c>
      <c r="J17" s="27">
        <f>fixtures!B103</f>
        <v>3</v>
      </c>
      <c r="K17" s="27">
        <f>fixtures!B104</f>
        <v>3</v>
      </c>
      <c r="L17" s="27">
        <f>fixtures!B105</f>
        <v>5</v>
      </c>
      <c r="M17" s="27">
        <f>fixtures!C107</f>
        <v>3</v>
      </c>
      <c r="N17" s="27">
        <f>fixtures!B106</f>
        <v>2</v>
      </c>
      <c r="O17" s="27">
        <f>fixtures!C106</f>
        <v>3</v>
      </c>
      <c r="P17" s="27">
        <f>fixtures!B107</f>
        <v>2</v>
      </c>
      <c r="Q17" s="128">
        <f t="shared" si="0"/>
        <v>35</v>
      </c>
    </row>
    <row r="18" spans="1:17" ht="19.5" customHeight="1">
      <c r="A18" s="26">
        <v>40184</v>
      </c>
      <c r="B18" s="27">
        <v>16</v>
      </c>
      <c r="C18" s="27">
        <f>fixtures!H101</f>
        <v>0</v>
      </c>
      <c r="D18" s="27">
        <f>fixtures!G101</f>
        <v>5</v>
      </c>
      <c r="E18" s="27">
        <f>fixtures!H107</f>
        <v>1</v>
      </c>
      <c r="F18" s="27">
        <f>fixtures!G102</f>
        <v>1</v>
      </c>
      <c r="G18" s="27">
        <f>fixtures!G103</f>
        <v>0</v>
      </c>
      <c r="H18" s="27">
        <f>fixtures!H102</f>
        <v>4</v>
      </c>
      <c r="I18" s="27">
        <f>fixtures!G104</f>
        <v>1</v>
      </c>
      <c r="J18" s="27">
        <f>fixtures!G105</f>
        <v>3</v>
      </c>
      <c r="K18" s="27">
        <f>fixtures!H104</f>
        <v>4</v>
      </c>
      <c r="L18" s="27">
        <f>fixtures!H106</f>
        <v>5</v>
      </c>
      <c r="M18" s="27">
        <f>fixtures!G106</f>
        <v>0</v>
      </c>
      <c r="N18" s="27">
        <f>fixtures!H105</f>
        <v>2</v>
      </c>
      <c r="O18" s="27">
        <f>fixtures!G107</f>
        <v>4</v>
      </c>
      <c r="P18" s="27">
        <f>fixtures!H103</f>
        <v>5</v>
      </c>
      <c r="Q18" s="128">
        <f t="shared" si="0"/>
        <v>35</v>
      </c>
    </row>
    <row r="19" spans="1:17" ht="19.5" customHeight="1">
      <c r="A19" s="26">
        <v>40191</v>
      </c>
      <c r="B19" s="27">
        <v>17</v>
      </c>
      <c r="C19" s="27">
        <f>fixtures!B113</f>
        <v>2</v>
      </c>
      <c r="D19" s="27">
        <f>fixtures!C117</f>
        <v>1</v>
      </c>
      <c r="E19" s="27">
        <f>fixtures!B114</f>
        <v>1</v>
      </c>
      <c r="F19" s="27">
        <f>fixtures!C116</f>
        <v>4</v>
      </c>
      <c r="G19" s="27">
        <f>fixtures!B115</f>
        <v>4</v>
      </c>
      <c r="H19" s="27">
        <f>fixtures!C114</f>
        <v>4</v>
      </c>
      <c r="I19" s="27">
        <f>fixtures!B116</f>
        <v>1</v>
      </c>
      <c r="J19" s="27">
        <f>fixtures!C115</f>
        <v>1</v>
      </c>
      <c r="K19" s="27">
        <f>fixtures!B117</f>
        <v>4</v>
      </c>
      <c r="L19" s="27">
        <f>fixtures!C119</f>
        <v>5</v>
      </c>
      <c r="M19" s="27">
        <f>fixtures!C113</f>
        <v>3</v>
      </c>
      <c r="N19" s="27">
        <f>fixtures!B118</f>
        <v>4</v>
      </c>
      <c r="O19" s="27">
        <f>fixtures!B119</f>
        <v>0</v>
      </c>
      <c r="P19" s="27">
        <f>fixtures!C118</f>
        <v>1</v>
      </c>
      <c r="Q19" s="128">
        <f t="shared" si="0"/>
        <v>35</v>
      </c>
    </row>
    <row r="20" spans="1:17" ht="19.5" customHeight="1">
      <c r="A20" s="26">
        <v>40198</v>
      </c>
      <c r="B20" s="27">
        <v>18</v>
      </c>
      <c r="C20" s="27">
        <f>fixtures!H113</f>
        <v>1</v>
      </c>
      <c r="D20" s="27">
        <f>fixtures!G114</f>
        <v>3</v>
      </c>
      <c r="E20" s="27">
        <f>fixtures!H115</f>
        <v>0</v>
      </c>
      <c r="F20" s="27">
        <f>fixtures!G113</f>
        <v>4</v>
      </c>
      <c r="G20" s="27">
        <f>fixtures!G116</f>
        <v>3</v>
      </c>
      <c r="H20" s="27">
        <f>fixtures!G117</f>
        <v>3</v>
      </c>
      <c r="I20" s="27">
        <f>fixtures!H116</f>
        <v>2</v>
      </c>
      <c r="J20" s="27">
        <f>fixtures!H119</f>
        <v>1</v>
      </c>
      <c r="K20" s="27">
        <f>fixtures!H117</f>
        <v>2</v>
      </c>
      <c r="L20" s="27">
        <f>fixtures!G115</f>
        <v>5</v>
      </c>
      <c r="M20" s="27">
        <f>fixtures!G118</f>
        <v>5</v>
      </c>
      <c r="N20" s="27">
        <f>fixtures!H114</f>
        <v>2</v>
      </c>
      <c r="O20" s="27">
        <f>fixtures!H118</f>
        <v>0</v>
      </c>
      <c r="P20" s="27">
        <f>fixtures!G119</f>
        <v>4</v>
      </c>
      <c r="Q20" s="128">
        <f t="shared" si="0"/>
        <v>35</v>
      </c>
    </row>
    <row r="21" spans="1:17" ht="19.5" customHeight="1">
      <c r="A21" s="26">
        <v>40205</v>
      </c>
      <c r="B21" s="27">
        <v>19</v>
      </c>
      <c r="C21" s="27">
        <f>fixtures!B125</f>
        <v>2</v>
      </c>
      <c r="D21" s="27">
        <f>fixtures!B126</f>
        <v>2</v>
      </c>
      <c r="E21" s="27">
        <f>fixtures!C125</f>
        <v>3</v>
      </c>
      <c r="F21" s="27">
        <f>fixtures!B127</f>
        <v>3</v>
      </c>
      <c r="G21" s="27">
        <f>fixtures!C126</f>
        <v>3</v>
      </c>
      <c r="H21" s="27">
        <f>fixtures!B128</f>
        <v>1</v>
      </c>
      <c r="I21" s="27">
        <f>fixtures!C129</f>
        <v>3</v>
      </c>
      <c r="J21" s="27">
        <f>fixtures!B129</f>
        <v>2</v>
      </c>
      <c r="K21" s="27">
        <f>fixtures!C130</f>
        <v>3</v>
      </c>
      <c r="L21" s="27">
        <f>fixtures!C128</f>
        <v>4</v>
      </c>
      <c r="M21" s="27">
        <f>fixtures!C127</f>
        <v>2</v>
      </c>
      <c r="N21" s="27">
        <f>fixtures!B130</f>
        <v>2</v>
      </c>
      <c r="O21" s="27">
        <f>fixtures!C131</f>
        <v>1</v>
      </c>
      <c r="P21" s="27">
        <f>fixtures!B131</f>
        <v>4</v>
      </c>
      <c r="Q21" s="128">
        <f t="shared" si="0"/>
        <v>35</v>
      </c>
    </row>
    <row r="22" spans="1:17" ht="19.5" customHeight="1">
      <c r="A22" s="26">
        <v>40212</v>
      </c>
      <c r="B22" s="27">
        <v>20</v>
      </c>
      <c r="C22" s="27">
        <f>fixtures!H131</f>
        <v>4</v>
      </c>
      <c r="D22" s="27">
        <f>fixtures!G125</f>
        <v>4</v>
      </c>
      <c r="E22" s="27">
        <f>fixtures!G126</f>
        <v>4</v>
      </c>
      <c r="F22" s="27">
        <f>fixtures!H129</f>
        <v>0</v>
      </c>
      <c r="G22" s="27">
        <f>fixtures!H126</f>
        <v>1</v>
      </c>
      <c r="H22" s="27">
        <f>fixtures!H130</f>
        <v>2</v>
      </c>
      <c r="I22" s="27">
        <f>fixtures!G127</f>
        <v>2</v>
      </c>
      <c r="J22" s="27">
        <f>fixtures!H128</f>
        <v>2</v>
      </c>
      <c r="K22" s="27">
        <f>fixtures!G128</f>
        <v>3</v>
      </c>
      <c r="L22" s="27">
        <f>fixtures!G129</f>
        <v>5</v>
      </c>
      <c r="M22" s="27">
        <f>fixtures!G130</f>
        <v>3</v>
      </c>
      <c r="N22" s="27">
        <f>fixtures!H127</f>
        <v>3</v>
      </c>
      <c r="O22" s="27">
        <f>fixtures!G131</f>
        <v>1</v>
      </c>
      <c r="P22" s="27">
        <f>fixtures!H125</f>
        <v>1</v>
      </c>
      <c r="Q22" s="128">
        <f t="shared" si="0"/>
        <v>35</v>
      </c>
    </row>
    <row r="23" spans="1:17" ht="19.5" customHeight="1">
      <c r="A23" s="26">
        <v>40226</v>
      </c>
      <c r="B23" s="27">
        <v>21</v>
      </c>
      <c r="C23" s="27">
        <f>fixtures!C139</f>
        <v>3</v>
      </c>
      <c r="D23" s="27">
        <f>fixtures!C143</f>
        <v>4</v>
      </c>
      <c r="E23" s="27">
        <f>fixtures!B137</f>
        <v>4</v>
      </c>
      <c r="F23" s="27">
        <f>fixtures!C142</f>
        <v>4</v>
      </c>
      <c r="G23" s="27">
        <f>fixtures!B138</f>
        <v>2</v>
      </c>
      <c r="H23" s="27">
        <f>fixtures!B139</f>
        <v>2</v>
      </c>
      <c r="I23" s="27">
        <f>fixtures!C141</f>
        <v>0</v>
      </c>
      <c r="J23" s="27">
        <f>fixtures!B140</f>
        <v>2</v>
      </c>
      <c r="K23" s="27">
        <f>fixtures!C138</f>
        <v>3</v>
      </c>
      <c r="L23" s="27">
        <f>fixtures!B141</f>
        <v>5</v>
      </c>
      <c r="M23" s="27">
        <f>fixtures!C140</f>
        <v>3</v>
      </c>
      <c r="N23" s="27">
        <f>fixtures!B142</f>
        <v>1</v>
      </c>
      <c r="O23" s="27">
        <f>fixtures!B143</f>
        <v>1</v>
      </c>
      <c r="P23" s="27">
        <f>fixtures!C137</f>
        <v>1</v>
      </c>
      <c r="Q23" s="128">
        <f t="shared" si="0"/>
        <v>35</v>
      </c>
    </row>
    <row r="24" spans="1:17" ht="19.5" customHeight="1">
      <c r="A24" s="26">
        <v>40233</v>
      </c>
      <c r="B24" s="27">
        <v>22</v>
      </c>
      <c r="C24" s="27">
        <f>fixtures!G137</f>
        <v>3</v>
      </c>
      <c r="D24" s="27">
        <f>fixtures!G138</f>
        <v>2</v>
      </c>
      <c r="E24" s="27">
        <f>fixtures!H138</f>
        <v>3</v>
      </c>
      <c r="F24" s="27">
        <f>fixtures!G139</f>
        <v>0</v>
      </c>
      <c r="G24" s="27">
        <f>fixtures!H142</f>
        <v>0</v>
      </c>
      <c r="H24" s="27">
        <f>fixtures!H143</f>
        <v>4</v>
      </c>
      <c r="I24" s="27">
        <f>fixtures!G140</f>
        <v>0</v>
      </c>
      <c r="J24" s="27">
        <f>fixtures!H139</f>
        <v>5</v>
      </c>
      <c r="K24" s="27">
        <f>fixtures!G141</f>
        <v>3</v>
      </c>
      <c r="L24" s="27">
        <f>fixtures!H137</f>
        <v>2</v>
      </c>
      <c r="M24" s="27">
        <f>fixtures!H140</f>
        <v>5</v>
      </c>
      <c r="N24" s="27">
        <f>fixtures!G142</f>
        <v>5</v>
      </c>
      <c r="O24" s="27">
        <f>fixtures!G143</f>
        <v>1</v>
      </c>
      <c r="P24" s="27">
        <f>fixtures!H141</f>
        <v>2</v>
      </c>
      <c r="Q24" s="128">
        <f t="shared" si="0"/>
        <v>35</v>
      </c>
    </row>
    <row r="25" spans="1:17" ht="19.5" customHeight="1">
      <c r="A25" s="26">
        <v>40240</v>
      </c>
      <c r="B25" s="27">
        <v>23</v>
      </c>
      <c r="C25" s="27">
        <f>fixtures!B149</f>
        <v>4</v>
      </c>
      <c r="D25" s="27">
        <f>fixtures!C151</f>
        <v>3</v>
      </c>
      <c r="E25" s="27">
        <f>fixtures!B150</f>
        <v>3</v>
      </c>
      <c r="F25" s="27">
        <f>fixtures!C155</f>
        <v>4</v>
      </c>
      <c r="G25" s="27">
        <f>fixtures!C154</f>
        <v>1</v>
      </c>
      <c r="H25" s="27">
        <f>fixtures!B151</f>
        <v>2</v>
      </c>
      <c r="I25" s="27">
        <f>fixtures!C149</f>
        <v>1</v>
      </c>
      <c r="J25" s="27">
        <f>fixtures!B152</f>
        <v>1</v>
      </c>
      <c r="K25" s="27">
        <f>fixtures!B153</f>
        <v>4</v>
      </c>
      <c r="L25" s="27">
        <f>fixtures!C152</f>
        <v>4</v>
      </c>
      <c r="M25" s="27">
        <f>fixtures!B154</f>
        <v>4</v>
      </c>
      <c r="N25" s="27">
        <f>fixtures!C150</f>
        <v>2</v>
      </c>
      <c r="O25" s="27">
        <f>fixtures!C153</f>
        <v>1</v>
      </c>
      <c r="P25" s="27">
        <f>fixtures!B155</f>
        <v>1</v>
      </c>
      <c r="Q25" s="128">
        <f t="shared" si="0"/>
        <v>35</v>
      </c>
    </row>
    <row r="26" spans="1:17" ht="19.5" customHeight="1">
      <c r="A26" s="26">
        <v>40247</v>
      </c>
      <c r="B26" s="27">
        <v>24</v>
      </c>
      <c r="C26" s="27">
        <f>fixtures!H152</f>
        <v>1</v>
      </c>
      <c r="D26" s="27">
        <f>fixtures!H153</f>
        <v>0</v>
      </c>
      <c r="E26" s="27">
        <f>fixtures!G149</f>
        <v>1</v>
      </c>
      <c r="F26" s="27">
        <f>fixtures!H150</f>
        <v>1</v>
      </c>
      <c r="G26" s="27">
        <f>fixtures!G150</f>
        <v>4</v>
      </c>
      <c r="H26" s="27">
        <f>fixtures!G151</f>
        <v>2</v>
      </c>
      <c r="I26" s="27">
        <f>fixtures!H155</f>
        <v>0</v>
      </c>
      <c r="J26" s="27">
        <f>fixtures!G152</f>
        <v>4</v>
      </c>
      <c r="K26" s="27">
        <f>fixtures!H149</f>
        <v>4</v>
      </c>
      <c r="L26" s="27">
        <f>fixtures!G153</f>
        <v>5</v>
      </c>
      <c r="M26" s="27">
        <f>fixtures!H154</f>
        <v>3</v>
      </c>
      <c r="N26" s="27">
        <f>fixtures!G154</f>
        <v>2</v>
      </c>
      <c r="O26" s="27">
        <f>fixtures!G155</f>
        <v>5</v>
      </c>
      <c r="P26" s="27">
        <f>fixtures!H151</f>
        <v>3</v>
      </c>
      <c r="Q26" s="128">
        <f t="shared" si="0"/>
        <v>35</v>
      </c>
    </row>
    <row r="27" spans="1:17" ht="19.5" customHeight="1">
      <c r="A27" s="26">
        <v>40254</v>
      </c>
      <c r="B27" s="27">
        <v>25</v>
      </c>
      <c r="C27" s="27">
        <f>fixtures!C163</f>
        <v>3</v>
      </c>
      <c r="D27" s="27">
        <f>fixtures!B161</f>
        <v>5</v>
      </c>
      <c r="E27" s="27">
        <f>fixtures!C166</f>
        <v>4</v>
      </c>
      <c r="F27" s="27">
        <f>fixtures!B162</f>
        <v>4</v>
      </c>
      <c r="G27" s="27">
        <f>fixtures!B163</f>
        <v>2</v>
      </c>
      <c r="H27" s="27">
        <f>fixtures!C167</f>
        <v>4</v>
      </c>
      <c r="I27" s="27">
        <f>fixtures!B164</f>
        <v>0</v>
      </c>
      <c r="J27" s="27">
        <f>fixtures!C161</f>
        <v>0</v>
      </c>
      <c r="K27" s="27">
        <f>fixtures!B165</f>
        <v>3</v>
      </c>
      <c r="L27" s="27">
        <f>fixtures!C165</f>
        <v>2</v>
      </c>
      <c r="M27" s="27">
        <f>fixtures!B166</f>
        <v>1</v>
      </c>
      <c r="N27" s="27">
        <f>fixtures!B167</f>
        <v>1</v>
      </c>
      <c r="O27" s="27">
        <f>fixtures!C162</f>
        <v>1</v>
      </c>
      <c r="P27" s="27">
        <f>fixtures!C164</f>
        <v>5</v>
      </c>
      <c r="Q27" s="128">
        <f t="shared" si="0"/>
        <v>35</v>
      </c>
    </row>
    <row r="28" spans="1:17" ht="19.5" customHeight="1">
      <c r="A28" s="26">
        <v>40261</v>
      </c>
      <c r="B28" s="27">
        <v>26</v>
      </c>
      <c r="C28" s="27">
        <f>fixtures!G161</f>
        <v>4</v>
      </c>
      <c r="D28" s="27">
        <f>fixtures!G162</f>
        <v>2</v>
      </c>
      <c r="E28" s="27">
        <f>fixtures!H163</f>
        <v>5</v>
      </c>
      <c r="F28" s="27">
        <f>fixtures!G163</f>
        <v>0</v>
      </c>
      <c r="G28" s="27">
        <f>fixtures!H167</f>
        <v>1</v>
      </c>
      <c r="H28" s="27">
        <f>fixtures!G164</f>
        <v>4</v>
      </c>
      <c r="I28" s="27">
        <f>fixtures!H162</f>
        <v>3</v>
      </c>
      <c r="J28" s="27">
        <f>fixtures!H164</f>
        <v>1</v>
      </c>
      <c r="K28" s="27">
        <f>fixtures!H166</f>
        <v>5</v>
      </c>
      <c r="L28" s="27">
        <f>fixtures!G165</f>
        <v>3</v>
      </c>
      <c r="M28" s="27">
        <f>fixtures!G166</f>
        <v>0</v>
      </c>
      <c r="N28" s="27">
        <f>fixtures!H165</f>
        <v>2</v>
      </c>
      <c r="O28" s="27">
        <f>fixtures!G167</f>
        <v>4</v>
      </c>
      <c r="P28" s="27">
        <f>fixtures!H161</f>
        <v>1</v>
      </c>
      <c r="Q28" s="128">
        <f t="shared" si="0"/>
        <v>35</v>
      </c>
    </row>
    <row r="29" spans="1:16" s="61" customFormat="1" ht="19.5" customHeight="1">
      <c r="A29" s="59" t="s">
        <v>31</v>
      </c>
      <c r="B29" s="60"/>
      <c r="C29" s="62">
        <f aca="true" t="shared" si="1" ref="C29:P29">SUM(C3:C28)</f>
        <v>60</v>
      </c>
      <c r="D29" s="62">
        <f t="shared" si="1"/>
        <v>74</v>
      </c>
      <c r="E29" s="62">
        <f t="shared" si="1"/>
        <v>69</v>
      </c>
      <c r="F29" s="62">
        <f t="shared" si="1"/>
        <v>58</v>
      </c>
      <c r="G29" s="62">
        <f t="shared" si="1"/>
        <v>47</v>
      </c>
      <c r="H29" s="62">
        <f t="shared" si="1"/>
        <v>75</v>
      </c>
      <c r="I29" s="62">
        <f t="shared" si="1"/>
        <v>40</v>
      </c>
      <c r="J29" s="62">
        <f t="shared" si="1"/>
        <v>58</v>
      </c>
      <c r="K29" s="62">
        <f t="shared" si="1"/>
        <v>81</v>
      </c>
      <c r="L29" s="62">
        <f t="shared" si="1"/>
        <v>88</v>
      </c>
      <c r="M29" s="62">
        <f t="shared" si="1"/>
        <v>74</v>
      </c>
      <c r="N29" s="62">
        <f t="shared" si="1"/>
        <v>63</v>
      </c>
      <c r="O29" s="62">
        <f t="shared" si="1"/>
        <v>54</v>
      </c>
      <c r="P29" s="62">
        <f t="shared" si="1"/>
        <v>69</v>
      </c>
    </row>
    <row r="30" spans="1:16" ht="19.5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9.5" customHeight="1">
      <c r="A31" s="35"/>
      <c r="B31" s="36" t="s">
        <v>33</v>
      </c>
      <c r="C31" s="36">
        <f aca="true" t="shared" si="2" ref="C31:P31">COUNTIF(C3:C28,"5")</f>
        <v>1</v>
      </c>
      <c r="D31" s="36">
        <f t="shared" si="2"/>
        <v>3</v>
      </c>
      <c r="E31" s="36">
        <f t="shared" si="2"/>
        <v>1</v>
      </c>
      <c r="F31" s="36">
        <f t="shared" si="2"/>
        <v>0</v>
      </c>
      <c r="G31" s="36">
        <f>COUNTIF(G3:G28,"5")</f>
        <v>0</v>
      </c>
      <c r="H31" s="36">
        <f t="shared" si="2"/>
        <v>0</v>
      </c>
      <c r="I31" s="36">
        <f t="shared" si="2"/>
        <v>0</v>
      </c>
      <c r="J31" s="36">
        <f t="shared" si="2"/>
        <v>1</v>
      </c>
      <c r="K31" s="36">
        <f t="shared" si="2"/>
        <v>2</v>
      </c>
      <c r="L31" s="36">
        <f t="shared" si="2"/>
        <v>7</v>
      </c>
      <c r="M31" s="36">
        <f t="shared" si="2"/>
        <v>4</v>
      </c>
      <c r="N31" s="36">
        <f t="shared" si="2"/>
        <v>3</v>
      </c>
      <c r="O31" s="36">
        <f t="shared" si="2"/>
        <v>2</v>
      </c>
      <c r="P31" s="36">
        <f t="shared" si="2"/>
        <v>3</v>
      </c>
    </row>
    <row r="32" spans="1:16" ht="19.5" customHeight="1">
      <c r="A32" s="35"/>
      <c r="B32" s="36" t="s">
        <v>34</v>
      </c>
      <c r="C32" s="36">
        <f aca="true" t="shared" si="3" ref="C32:P32">COUNTIF(C3:C28,"4")</f>
        <v>7</v>
      </c>
      <c r="D32" s="36">
        <f t="shared" si="3"/>
        <v>6</v>
      </c>
      <c r="E32" s="36">
        <f t="shared" si="3"/>
        <v>8</v>
      </c>
      <c r="F32" s="36">
        <f t="shared" si="3"/>
        <v>6</v>
      </c>
      <c r="G32" s="36">
        <f>COUNTIF(G3:G28,"4")</f>
        <v>5</v>
      </c>
      <c r="H32" s="36">
        <f t="shared" si="3"/>
        <v>12</v>
      </c>
      <c r="I32" s="36">
        <f t="shared" si="3"/>
        <v>2</v>
      </c>
      <c r="J32" s="36">
        <f t="shared" si="3"/>
        <v>3</v>
      </c>
      <c r="K32" s="36">
        <f t="shared" si="3"/>
        <v>9</v>
      </c>
      <c r="L32" s="36">
        <f t="shared" si="3"/>
        <v>7</v>
      </c>
      <c r="M32" s="36">
        <f t="shared" si="3"/>
        <v>4</v>
      </c>
      <c r="N32" s="36">
        <f t="shared" si="3"/>
        <v>3</v>
      </c>
      <c r="O32" s="36">
        <f t="shared" si="3"/>
        <v>4</v>
      </c>
      <c r="P32" s="36">
        <f t="shared" si="3"/>
        <v>4</v>
      </c>
    </row>
    <row r="33" spans="1:16" ht="19.5" customHeight="1">
      <c r="A33" s="35"/>
      <c r="B33" s="36" t="s">
        <v>32</v>
      </c>
      <c r="C33" s="36">
        <f aca="true" t="shared" si="4" ref="C33:P33">COUNTIF(C3:C28,"3")</f>
        <v>3</v>
      </c>
      <c r="D33" s="36">
        <f t="shared" si="4"/>
        <v>7</v>
      </c>
      <c r="E33" s="36">
        <f t="shared" si="4"/>
        <v>6</v>
      </c>
      <c r="F33" s="36">
        <f t="shared" si="4"/>
        <v>6</v>
      </c>
      <c r="G33" s="36">
        <f>COUNTIF(G3:G28,"3")</f>
        <v>3</v>
      </c>
      <c r="H33" s="36">
        <f t="shared" si="4"/>
        <v>4</v>
      </c>
      <c r="I33" s="36">
        <f t="shared" si="4"/>
        <v>4</v>
      </c>
      <c r="J33" s="36">
        <f t="shared" si="4"/>
        <v>8</v>
      </c>
      <c r="K33" s="36">
        <f t="shared" si="4"/>
        <v>8</v>
      </c>
      <c r="L33" s="36">
        <f t="shared" si="4"/>
        <v>3</v>
      </c>
      <c r="M33" s="36">
        <f t="shared" si="4"/>
        <v>9</v>
      </c>
      <c r="N33" s="36">
        <f t="shared" si="4"/>
        <v>4</v>
      </c>
      <c r="O33" s="36">
        <f t="shared" si="4"/>
        <v>3</v>
      </c>
      <c r="P33" s="36">
        <f t="shared" si="4"/>
        <v>7</v>
      </c>
    </row>
    <row r="34" spans="1:16" s="47" customFormat="1" ht="19.5" customHeight="1">
      <c r="A34" s="44"/>
      <c r="B34" s="45" t="s">
        <v>35</v>
      </c>
      <c r="C34" s="46">
        <f aca="true" t="shared" si="5" ref="C34:P34">SUM(C31:C33)</f>
        <v>11</v>
      </c>
      <c r="D34" s="46">
        <f t="shared" si="5"/>
        <v>16</v>
      </c>
      <c r="E34" s="46">
        <f t="shared" si="5"/>
        <v>15</v>
      </c>
      <c r="F34" s="46">
        <f t="shared" si="5"/>
        <v>12</v>
      </c>
      <c r="G34" s="46">
        <f t="shared" si="5"/>
        <v>8</v>
      </c>
      <c r="H34" s="46">
        <f t="shared" si="5"/>
        <v>16</v>
      </c>
      <c r="I34" s="46">
        <f t="shared" si="5"/>
        <v>6</v>
      </c>
      <c r="J34" s="46">
        <f t="shared" si="5"/>
        <v>12</v>
      </c>
      <c r="K34" s="46">
        <f t="shared" si="5"/>
        <v>19</v>
      </c>
      <c r="L34" s="46">
        <f t="shared" si="5"/>
        <v>17</v>
      </c>
      <c r="M34" s="46">
        <f t="shared" si="5"/>
        <v>17</v>
      </c>
      <c r="N34" s="46">
        <f t="shared" si="5"/>
        <v>10</v>
      </c>
      <c r="O34" s="46">
        <f t="shared" si="5"/>
        <v>9</v>
      </c>
      <c r="P34" s="46">
        <f t="shared" si="5"/>
        <v>14</v>
      </c>
    </row>
    <row r="35" spans="1:16" ht="19.5" customHeight="1">
      <c r="A35" s="35"/>
      <c r="B35" s="36" t="s">
        <v>36</v>
      </c>
      <c r="C35" s="36">
        <f aca="true" t="shared" si="6" ref="C35:P35">COUNTIF(C3:C28,"2")</f>
        <v>6</v>
      </c>
      <c r="D35" s="36">
        <f t="shared" si="6"/>
        <v>5</v>
      </c>
      <c r="E35" s="36">
        <f t="shared" si="6"/>
        <v>4</v>
      </c>
      <c r="F35" s="36">
        <f t="shared" si="6"/>
        <v>5</v>
      </c>
      <c r="G35" s="36">
        <f>COUNTIF(G3:G28,"2")</f>
        <v>4</v>
      </c>
      <c r="H35" s="36">
        <f t="shared" si="6"/>
        <v>6</v>
      </c>
      <c r="I35" s="36">
        <f t="shared" si="6"/>
        <v>6</v>
      </c>
      <c r="J35" s="36">
        <f t="shared" si="6"/>
        <v>5</v>
      </c>
      <c r="K35" s="36">
        <f t="shared" si="6"/>
        <v>4</v>
      </c>
      <c r="L35" s="36">
        <f t="shared" si="6"/>
        <v>7</v>
      </c>
      <c r="M35" s="36">
        <f t="shared" si="6"/>
        <v>4</v>
      </c>
      <c r="N35" s="36">
        <f t="shared" si="6"/>
        <v>9</v>
      </c>
      <c r="O35" s="36">
        <f t="shared" si="6"/>
        <v>5</v>
      </c>
      <c r="P35" s="36">
        <f t="shared" si="6"/>
        <v>5</v>
      </c>
    </row>
    <row r="36" spans="1:16" ht="19.5" customHeight="1">
      <c r="A36" s="35"/>
      <c r="B36" s="36" t="s">
        <v>37</v>
      </c>
      <c r="C36" s="36">
        <f aca="true" t="shared" si="7" ref="C36:P36">COUNTIF(C3:C28,"1")</f>
        <v>6</v>
      </c>
      <c r="D36" s="36">
        <f t="shared" si="7"/>
        <v>4</v>
      </c>
      <c r="E36" s="36">
        <f t="shared" si="7"/>
        <v>6</v>
      </c>
      <c r="F36" s="36">
        <f t="shared" si="7"/>
        <v>6</v>
      </c>
      <c r="G36" s="36">
        <f>COUNTIF(G3:G28,"1")</f>
        <v>10</v>
      </c>
      <c r="H36" s="36">
        <f t="shared" si="7"/>
        <v>3</v>
      </c>
      <c r="I36" s="36">
        <f t="shared" si="7"/>
        <v>8</v>
      </c>
      <c r="J36" s="36">
        <f t="shared" si="7"/>
        <v>7</v>
      </c>
      <c r="K36" s="36">
        <f t="shared" si="7"/>
        <v>3</v>
      </c>
      <c r="L36" s="36">
        <f t="shared" si="7"/>
        <v>2</v>
      </c>
      <c r="M36" s="36">
        <f t="shared" si="7"/>
        <v>3</v>
      </c>
      <c r="N36" s="36">
        <f t="shared" si="7"/>
        <v>6</v>
      </c>
      <c r="O36" s="36">
        <f t="shared" si="7"/>
        <v>9</v>
      </c>
      <c r="P36" s="36">
        <f t="shared" si="7"/>
        <v>7</v>
      </c>
    </row>
    <row r="37" spans="1:16" ht="19.5" customHeight="1">
      <c r="A37" s="35"/>
      <c r="B37" s="36" t="s">
        <v>38</v>
      </c>
      <c r="C37" s="36">
        <f aca="true" t="shared" si="8" ref="C37:P37">COUNTIF(C3:C28,"0")</f>
        <v>3</v>
      </c>
      <c r="D37" s="36">
        <f t="shared" si="8"/>
        <v>1</v>
      </c>
      <c r="E37" s="36">
        <f t="shared" si="8"/>
        <v>1</v>
      </c>
      <c r="F37" s="36">
        <f t="shared" si="8"/>
        <v>3</v>
      </c>
      <c r="G37" s="36">
        <f>COUNTIF(G3:G28,"0")</f>
        <v>4</v>
      </c>
      <c r="H37" s="36">
        <f t="shared" si="8"/>
        <v>1</v>
      </c>
      <c r="I37" s="36">
        <f t="shared" si="8"/>
        <v>6</v>
      </c>
      <c r="J37" s="36">
        <f t="shared" si="8"/>
        <v>2</v>
      </c>
      <c r="K37" s="36">
        <f t="shared" si="8"/>
        <v>0</v>
      </c>
      <c r="L37" s="36">
        <f t="shared" si="8"/>
        <v>0</v>
      </c>
      <c r="M37" s="36">
        <f t="shared" si="8"/>
        <v>2</v>
      </c>
      <c r="N37" s="36">
        <f t="shared" si="8"/>
        <v>1</v>
      </c>
      <c r="O37" s="36">
        <f t="shared" si="8"/>
        <v>3</v>
      </c>
      <c r="P37" s="36">
        <f t="shared" si="8"/>
        <v>0</v>
      </c>
    </row>
    <row r="38" spans="1:16" s="47" customFormat="1" ht="19.5" customHeight="1">
      <c r="A38" s="44"/>
      <c r="B38" s="45" t="s">
        <v>39</v>
      </c>
      <c r="C38" s="48">
        <f aca="true" t="shared" si="9" ref="C38:P38">SUM(C35:C37)</f>
        <v>15</v>
      </c>
      <c r="D38" s="48">
        <f t="shared" si="9"/>
        <v>10</v>
      </c>
      <c r="E38" s="48">
        <f t="shared" si="9"/>
        <v>11</v>
      </c>
      <c r="F38" s="48">
        <f t="shared" si="9"/>
        <v>14</v>
      </c>
      <c r="G38" s="48">
        <f t="shared" si="9"/>
        <v>18</v>
      </c>
      <c r="H38" s="48">
        <f t="shared" si="9"/>
        <v>10</v>
      </c>
      <c r="I38" s="48">
        <f t="shared" si="9"/>
        <v>20</v>
      </c>
      <c r="J38" s="48">
        <f t="shared" si="9"/>
        <v>14</v>
      </c>
      <c r="K38" s="48">
        <f t="shared" si="9"/>
        <v>7</v>
      </c>
      <c r="L38" s="48">
        <f t="shared" si="9"/>
        <v>9</v>
      </c>
      <c r="M38" s="48">
        <f t="shared" si="9"/>
        <v>9</v>
      </c>
      <c r="N38" s="48">
        <f t="shared" si="9"/>
        <v>16</v>
      </c>
      <c r="O38" s="48">
        <f t="shared" si="9"/>
        <v>17</v>
      </c>
      <c r="P38" s="48">
        <f t="shared" si="9"/>
        <v>12</v>
      </c>
    </row>
    <row r="39" spans="1:16" s="47" customFormat="1" ht="19.5" customHeight="1">
      <c r="A39" s="44"/>
      <c r="B39" s="45" t="s">
        <v>47</v>
      </c>
      <c r="C39" s="49">
        <f>C34+C38</f>
        <v>26</v>
      </c>
      <c r="D39" s="49">
        <f aca="true" t="shared" si="10" ref="D39:P39">D34+D38</f>
        <v>26</v>
      </c>
      <c r="E39" s="49">
        <f t="shared" si="10"/>
        <v>26</v>
      </c>
      <c r="F39" s="49">
        <f t="shared" si="10"/>
        <v>26</v>
      </c>
      <c r="G39" s="49">
        <f>G34+G38</f>
        <v>26</v>
      </c>
      <c r="H39" s="49">
        <f t="shared" si="10"/>
        <v>26</v>
      </c>
      <c r="I39" s="49">
        <f t="shared" si="10"/>
        <v>26</v>
      </c>
      <c r="J39" s="49">
        <f t="shared" si="10"/>
        <v>26</v>
      </c>
      <c r="K39" s="49">
        <f t="shared" si="10"/>
        <v>26</v>
      </c>
      <c r="L39" s="49">
        <f t="shared" si="10"/>
        <v>26</v>
      </c>
      <c r="M39" s="49">
        <f t="shared" si="10"/>
        <v>26</v>
      </c>
      <c r="N39" s="49">
        <f t="shared" si="10"/>
        <v>26</v>
      </c>
      <c r="O39" s="49">
        <f t="shared" si="10"/>
        <v>26</v>
      </c>
      <c r="P39" s="49">
        <f t="shared" si="10"/>
        <v>26</v>
      </c>
    </row>
    <row r="40" spans="1:16" s="47" customFormat="1" ht="167.25">
      <c r="A40" s="50"/>
      <c r="B40" s="52"/>
      <c r="C40" s="51" t="s">
        <v>58</v>
      </c>
      <c r="D40" s="51" t="s">
        <v>2</v>
      </c>
      <c r="E40" s="51" t="s">
        <v>44</v>
      </c>
      <c r="F40" s="51" t="s">
        <v>45</v>
      </c>
      <c r="G40" s="51" t="s">
        <v>6</v>
      </c>
      <c r="H40" s="51" t="s">
        <v>54</v>
      </c>
      <c r="I40" s="51" t="s">
        <v>59</v>
      </c>
      <c r="J40" s="51" t="s">
        <v>5</v>
      </c>
      <c r="K40" s="51" t="s">
        <v>3</v>
      </c>
      <c r="L40" s="51" t="s">
        <v>1</v>
      </c>
      <c r="M40" s="51" t="s">
        <v>7</v>
      </c>
      <c r="N40" s="51" t="s">
        <v>10</v>
      </c>
      <c r="O40" s="51" t="s">
        <v>9</v>
      </c>
      <c r="P40" s="51" t="s">
        <v>8</v>
      </c>
    </row>
    <row r="41" ht="12.75"/>
    <row r="42" ht="12.75"/>
    <row r="43" ht="12.75"/>
    <row r="44" ht="12.75" hidden="1"/>
    <row r="45" ht="12.75" hidden="1"/>
    <row r="46" ht="12.75" hidden="1"/>
    <row r="47" ht="12.75" hidden="1"/>
    <row r="48" ht="12.75" hidden="1"/>
    <row r="49" ht="12.75" hidden="1"/>
    <row r="50" spans="18:44" s="41" customFormat="1" ht="13.5" customHeight="1" hidden="1"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H50" s="43" t="s">
        <v>12</v>
      </c>
      <c r="AI50" s="43" t="s">
        <v>13</v>
      </c>
      <c r="AJ50" s="43" t="s">
        <v>33</v>
      </c>
      <c r="AK50" s="43" t="s">
        <v>34</v>
      </c>
      <c r="AL50" s="43" t="s">
        <v>32</v>
      </c>
      <c r="AM50" s="43" t="s">
        <v>35</v>
      </c>
      <c r="AN50" s="43" t="s">
        <v>36</v>
      </c>
      <c r="AO50" s="43" t="s">
        <v>37</v>
      </c>
      <c r="AP50" s="43" t="s">
        <v>38</v>
      </c>
      <c r="AQ50" s="43" t="s">
        <v>39</v>
      </c>
      <c r="AR50" s="43" t="s">
        <v>16</v>
      </c>
    </row>
    <row r="51" spans="18:44" s="41" customFormat="1" ht="13.5" customHeight="1" hidden="1"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H51" s="43" t="s">
        <v>21</v>
      </c>
      <c r="AI51" s="43">
        <v>0</v>
      </c>
      <c r="AJ51" s="43">
        <f>COUNTIF(O256:O278,"5")</f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</row>
    <row r="52" spans="18:44" s="41" customFormat="1" ht="13.5" customHeight="1" hidden="1"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H52" s="43" t="s">
        <v>18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3">
        <v>0</v>
      </c>
    </row>
    <row r="53" spans="18:44" s="41" customFormat="1" ht="12.75" hidden="1"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H53" s="43" t="s">
        <v>20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</row>
    <row r="54" spans="18:44" s="41" customFormat="1" ht="13.5" customHeight="1" hidden="1"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H54" s="43" t="s">
        <v>41</v>
      </c>
      <c r="AI54" s="43">
        <v>0</v>
      </c>
      <c r="AJ54" s="43">
        <v>0</v>
      </c>
      <c r="AK54" s="43">
        <v>0</v>
      </c>
      <c r="AL54" s="43">
        <v>0</v>
      </c>
      <c r="AM54" s="43">
        <v>0</v>
      </c>
      <c r="AN54" s="43">
        <v>0</v>
      </c>
      <c r="AO54" s="43">
        <v>0</v>
      </c>
      <c r="AP54" s="43">
        <v>0</v>
      </c>
      <c r="AQ54" s="43">
        <v>0</v>
      </c>
      <c r="AR54" s="43">
        <v>0</v>
      </c>
    </row>
    <row r="55" spans="18:44" s="41" customFormat="1" ht="13.5" customHeight="1" hidden="1"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H55" s="43" t="s">
        <v>19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</row>
    <row r="56" spans="18:44" s="41" customFormat="1" ht="13.5" customHeight="1" hidden="1"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H56" s="43" t="s">
        <v>17</v>
      </c>
      <c r="AI56" s="43">
        <v>0</v>
      </c>
      <c r="AJ56" s="43">
        <v>0</v>
      </c>
      <c r="AK56" s="43"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</row>
    <row r="57" spans="18:44" s="41" customFormat="1" ht="13.5" customHeight="1" hidden="1"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H57" s="43" t="s">
        <v>28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</row>
    <row r="58" spans="18:44" s="41" customFormat="1" ht="13.5" customHeight="1" hidden="1"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H58" s="43" t="s">
        <v>24</v>
      </c>
      <c r="AI58" s="43">
        <v>0</v>
      </c>
      <c r="AJ58" s="43">
        <v>0</v>
      </c>
      <c r="AK58" s="43">
        <v>0</v>
      </c>
      <c r="AL58" s="43">
        <v>0</v>
      </c>
      <c r="AM58" s="43">
        <v>0</v>
      </c>
      <c r="AN58" s="43">
        <v>0</v>
      </c>
      <c r="AO58" s="43">
        <v>0</v>
      </c>
      <c r="AP58" s="43">
        <v>0</v>
      </c>
      <c r="AQ58" s="43">
        <v>0</v>
      </c>
      <c r="AR58" s="43">
        <v>0</v>
      </c>
    </row>
    <row r="59" spans="18:44" s="41" customFormat="1" ht="13.5" customHeight="1" hidden="1"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H59" s="43" t="s">
        <v>23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</row>
    <row r="60" spans="18:44" s="41" customFormat="1" ht="13.5" customHeight="1" hidden="1"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H60" s="43" t="s">
        <v>22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</row>
    <row r="61" spans="18:44" s="41" customFormat="1" ht="13.5" customHeight="1" hidden="1"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H61" s="43" t="s">
        <v>27</v>
      </c>
      <c r="AI61" s="43">
        <v>0</v>
      </c>
      <c r="AJ61" s="43">
        <v>0</v>
      </c>
      <c r="AK61" s="43">
        <v>0</v>
      </c>
      <c r="AL61" s="43">
        <v>0</v>
      </c>
      <c r="AM61" s="43">
        <v>0</v>
      </c>
      <c r="AN61" s="43">
        <v>0</v>
      </c>
      <c r="AO61" s="43">
        <v>0</v>
      </c>
      <c r="AP61" s="43">
        <v>0</v>
      </c>
      <c r="AQ61" s="43">
        <v>0</v>
      </c>
      <c r="AR61" s="43">
        <v>0</v>
      </c>
    </row>
    <row r="62" spans="18:44" s="41" customFormat="1" ht="13.5" customHeight="1" hidden="1"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H62" s="43" t="s">
        <v>26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</row>
    <row r="63" spans="18:44" s="41" customFormat="1" ht="13.5" customHeight="1" hidden="1"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H63" s="43" t="s">
        <v>25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</row>
    <row r="64" spans="34:44" s="41" customFormat="1" ht="12.75" hidden="1"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</row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spans="1:16" ht="15" hidden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</row>
    <row r="201" spans="1:16" ht="12.75" hidden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</row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spans="15:16" ht="12.75" hidden="1">
      <c r="O214" s="9"/>
      <c r="P214" s="9"/>
    </row>
    <row r="215" spans="15:16" ht="12.75" hidden="1">
      <c r="O215" s="9"/>
      <c r="P215" s="9"/>
    </row>
    <row r="216" spans="15:16" ht="12.75" hidden="1">
      <c r="O216" s="9"/>
      <c r="P216" s="9"/>
    </row>
    <row r="217" spans="15:16" ht="12.75" hidden="1">
      <c r="O217" s="9"/>
      <c r="P217" s="9"/>
    </row>
    <row r="218" spans="15:16" ht="12.75" hidden="1">
      <c r="O218" s="9"/>
      <c r="P218" s="9"/>
    </row>
    <row r="219" spans="15:16" ht="12.75" hidden="1">
      <c r="O219" s="9"/>
      <c r="P219" s="9"/>
    </row>
    <row r="220" spans="15:16" ht="12.75" hidden="1">
      <c r="O220" s="9"/>
      <c r="P220" s="9"/>
    </row>
    <row r="221" spans="15:16" ht="12.75" hidden="1">
      <c r="O221" s="9"/>
      <c r="P221" s="9"/>
    </row>
    <row r="222" spans="15:16" ht="12.75" hidden="1">
      <c r="O222" s="9"/>
      <c r="P222" s="9"/>
    </row>
    <row r="223" spans="15:16" ht="12.75" hidden="1">
      <c r="O223" s="9"/>
      <c r="P223" s="9"/>
    </row>
    <row r="224" spans="15:16" ht="12.75" hidden="1">
      <c r="O224" s="9"/>
      <c r="P224" s="9"/>
    </row>
    <row r="225" spans="15:16" ht="12.75" hidden="1">
      <c r="O225" s="9"/>
      <c r="P225" s="9"/>
    </row>
    <row r="226" spans="15:16" ht="12.75" hidden="1">
      <c r="O226" s="9"/>
      <c r="P226" s="9"/>
    </row>
    <row r="227" spans="15:16" ht="12.75" hidden="1">
      <c r="O227" s="9"/>
      <c r="P227" s="9"/>
    </row>
  </sheetData>
  <conditionalFormatting sqref="C3:P28">
    <cfRule type="cellIs" priority="1" dxfId="0" operator="between" stopIfTrue="1">
      <formula>0</formula>
      <formula>2</formula>
    </cfRule>
    <cfRule type="cellIs" priority="2" dxfId="1" operator="between" stopIfTrue="1">
      <formula>3</formula>
      <formula>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9"/>
  <sheetViews>
    <sheetView zoomScale="55" zoomScaleNormal="55" workbookViewId="0" topLeftCell="A1">
      <selection activeCell="AA11" sqref="Z11:AA11"/>
    </sheetView>
  </sheetViews>
  <sheetFormatPr defaultColWidth="9.140625" defaultRowHeight="12.75" zeroHeight="1"/>
  <cols>
    <col min="1" max="1" width="9.140625" style="41" customWidth="1"/>
    <col min="2" max="2" width="30.00390625" style="41" customWidth="1"/>
    <col min="3" max="3" width="15.421875" style="41" customWidth="1"/>
    <col min="4" max="31" width="6.7109375" style="41" customWidth="1"/>
    <col min="32" max="34" width="0" style="41" hidden="1" customWidth="1"/>
    <col min="35" max="35" width="15.421875" style="41" hidden="1" customWidth="1"/>
    <col min="36" max="16384" width="0" style="41" hidden="1" customWidth="1"/>
  </cols>
  <sheetData>
    <row r="1" s="2" customFormat="1" ht="23.25">
      <c r="F1" s="3" t="s">
        <v>242</v>
      </c>
    </row>
    <row r="2" spans="2:4" s="2" customFormat="1" ht="24" thickBot="1">
      <c r="B2" s="40"/>
      <c r="C2" s="40"/>
      <c r="D2" s="3"/>
    </row>
    <row r="3" spans="2:31" s="54" customFormat="1" ht="160.5" customHeight="1" thickBot="1">
      <c r="B3" s="40" t="s">
        <v>12</v>
      </c>
      <c r="C3" s="40" t="s">
        <v>53</v>
      </c>
      <c r="D3" s="240" t="s">
        <v>58</v>
      </c>
      <c r="E3" s="241"/>
      <c r="F3" s="240" t="s">
        <v>2</v>
      </c>
      <c r="G3" s="241"/>
      <c r="H3" s="240" t="s">
        <v>44</v>
      </c>
      <c r="I3" s="241"/>
      <c r="J3" s="240" t="s">
        <v>45</v>
      </c>
      <c r="K3" s="241"/>
      <c r="L3" s="240" t="s">
        <v>6</v>
      </c>
      <c r="M3" s="241"/>
      <c r="N3" s="240" t="s">
        <v>54</v>
      </c>
      <c r="O3" s="241"/>
      <c r="P3" s="240" t="s">
        <v>59</v>
      </c>
      <c r="Q3" s="241"/>
      <c r="R3" s="240" t="s">
        <v>5</v>
      </c>
      <c r="S3" s="241"/>
      <c r="T3" s="240" t="s">
        <v>3</v>
      </c>
      <c r="U3" s="241"/>
      <c r="V3" s="240" t="s">
        <v>1</v>
      </c>
      <c r="W3" s="241"/>
      <c r="X3" s="240" t="s">
        <v>7</v>
      </c>
      <c r="Y3" s="241"/>
      <c r="Z3" s="240" t="s">
        <v>10</v>
      </c>
      <c r="AA3" s="241"/>
      <c r="AB3" s="240" t="s">
        <v>9</v>
      </c>
      <c r="AC3" s="241"/>
      <c r="AD3" s="240" t="s">
        <v>8</v>
      </c>
      <c r="AE3" s="241"/>
    </row>
    <row r="4" spans="2:31" s="2" customFormat="1" ht="34.5" customHeight="1">
      <c r="B4" s="40" t="s">
        <v>58</v>
      </c>
      <c r="C4" s="40">
        <f>SUM(D4+F4+H4+J4+L4+N4+P4+R4+T4+V4+X4+Z4+AB4+AD4)</f>
        <v>34</v>
      </c>
      <c r="D4" s="79"/>
      <c r="E4" s="80"/>
      <c r="F4" s="69">
        <v>1</v>
      </c>
      <c r="G4" s="70">
        <v>4</v>
      </c>
      <c r="H4" s="69">
        <v>2</v>
      </c>
      <c r="I4" s="70">
        <v>3</v>
      </c>
      <c r="J4" s="69">
        <v>4</v>
      </c>
      <c r="K4" s="70">
        <v>1</v>
      </c>
      <c r="L4" s="69">
        <v>2</v>
      </c>
      <c r="M4" s="70">
        <v>3</v>
      </c>
      <c r="N4" s="69">
        <v>1</v>
      </c>
      <c r="O4" s="70">
        <v>4</v>
      </c>
      <c r="P4" s="206">
        <v>4</v>
      </c>
      <c r="Q4" s="206">
        <v>1</v>
      </c>
      <c r="R4" s="69">
        <v>2</v>
      </c>
      <c r="S4" s="70">
        <v>3</v>
      </c>
      <c r="T4" s="69">
        <v>4</v>
      </c>
      <c r="U4" s="70">
        <v>1</v>
      </c>
      <c r="V4" s="69">
        <v>3</v>
      </c>
      <c r="W4" s="70">
        <v>2</v>
      </c>
      <c r="X4" s="69">
        <v>2</v>
      </c>
      <c r="Y4" s="70">
        <v>3</v>
      </c>
      <c r="Z4" s="69">
        <v>0</v>
      </c>
      <c r="AA4" s="70">
        <v>5</v>
      </c>
      <c r="AB4" s="69">
        <v>5</v>
      </c>
      <c r="AC4" s="70">
        <v>0</v>
      </c>
      <c r="AD4" s="69">
        <v>4</v>
      </c>
      <c r="AE4" s="70">
        <v>1</v>
      </c>
    </row>
    <row r="5" spans="2:31" s="2" customFormat="1" ht="34.5" customHeight="1">
      <c r="B5" s="40" t="s">
        <v>2</v>
      </c>
      <c r="C5" s="40">
        <f aca="true" t="shared" si="0" ref="C5:C17">SUM(D5+F5+H5+J5+L5+N5+P5+R5+T5+V5+X5+Z5+AB5+AD5)</f>
        <v>41</v>
      </c>
      <c r="D5" s="71">
        <v>5</v>
      </c>
      <c r="E5" s="72">
        <v>0</v>
      </c>
      <c r="F5" s="138"/>
      <c r="G5" s="139"/>
      <c r="H5" s="71">
        <v>2</v>
      </c>
      <c r="I5" s="72">
        <v>3</v>
      </c>
      <c r="J5" s="71">
        <v>4</v>
      </c>
      <c r="K5" s="72">
        <v>1</v>
      </c>
      <c r="L5" s="71">
        <v>2</v>
      </c>
      <c r="M5" s="72">
        <v>3</v>
      </c>
      <c r="N5" s="71">
        <v>1</v>
      </c>
      <c r="O5" s="72">
        <v>4</v>
      </c>
      <c r="P5" s="123">
        <v>2</v>
      </c>
      <c r="Q5" s="123">
        <v>3</v>
      </c>
      <c r="R5" s="71">
        <v>5</v>
      </c>
      <c r="S5" s="72">
        <v>0</v>
      </c>
      <c r="T5" s="71">
        <v>3</v>
      </c>
      <c r="U5" s="72">
        <v>2</v>
      </c>
      <c r="V5" s="71">
        <v>3</v>
      </c>
      <c r="W5" s="72">
        <v>2</v>
      </c>
      <c r="X5" s="71">
        <v>3</v>
      </c>
      <c r="Y5" s="72">
        <v>2</v>
      </c>
      <c r="Z5" s="71">
        <v>3</v>
      </c>
      <c r="AA5" s="72">
        <v>2</v>
      </c>
      <c r="AB5" s="71">
        <v>4</v>
      </c>
      <c r="AC5" s="72">
        <v>1</v>
      </c>
      <c r="AD5" s="71">
        <v>4</v>
      </c>
      <c r="AE5" s="72">
        <v>1</v>
      </c>
    </row>
    <row r="6" spans="2:31" s="2" customFormat="1" ht="34.5" customHeight="1">
      <c r="B6" s="40" t="s">
        <v>44</v>
      </c>
      <c r="C6" s="40">
        <f t="shared" si="0"/>
        <v>41</v>
      </c>
      <c r="D6" s="73">
        <v>4</v>
      </c>
      <c r="E6" s="74">
        <v>1</v>
      </c>
      <c r="F6" s="73">
        <v>4</v>
      </c>
      <c r="G6" s="74">
        <v>1</v>
      </c>
      <c r="H6" s="140"/>
      <c r="I6" s="141"/>
      <c r="J6" s="73">
        <v>4</v>
      </c>
      <c r="K6" s="74">
        <v>1</v>
      </c>
      <c r="L6" s="73">
        <v>4</v>
      </c>
      <c r="M6" s="74">
        <v>1</v>
      </c>
      <c r="N6" s="73">
        <v>1</v>
      </c>
      <c r="O6" s="74">
        <v>4</v>
      </c>
      <c r="P6" s="124">
        <v>3</v>
      </c>
      <c r="Q6" s="124">
        <v>2</v>
      </c>
      <c r="R6" s="73">
        <v>2</v>
      </c>
      <c r="S6" s="74">
        <v>3</v>
      </c>
      <c r="T6" s="73">
        <v>1</v>
      </c>
      <c r="U6" s="74">
        <v>4</v>
      </c>
      <c r="V6" s="73">
        <v>4</v>
      </c>
      <c r="W6" s="74">
        <v>1</v>
      </c>
      <c r="X6" s="73">
        <v>3</v>
      </c>
      <c r="Y6" s="74">
        <v>2</v>
      </c>
      <c r="Z6" s="73">
        <v>3</v>
      </c>
      <c r="AA6" s="74">
        <v>2</v>
      </c>
      <c r="AB6" s="73">
        <v>4</v>
      </c>
      <c r="AC6" s="74">
        <v>1</v>
      </c>
      <c r="AD6" s="73">
        <v>4</v>
      </c>
      <c r="AE6" s="74">
        <v>1</v>
      </c>
    </row>
    <row r="7" spans="2:31" s="2" customFormat="1" ht="34.5" customHeight="1">
      <c r="B7" s="40" t="s">
        <v>45</v>
      </c>
      <c r="C7" s="40">
        <f t="shared" si="0"/>
        <v>32</v>
      </c>
      <c r="D7" s="73">
        <v>4</v>
      </c>
      <c r="E7" s="74">
        <v>1</v>
      </c>
      <c r="F7" s="73">
        <v>2</v>
      </c>
      <c r="G7" s="74">
        <v>3</v>
      </c>
      <c r="H7" s="73">
        <v>0</v>
      </c>
      <c r="I7" s="74">
        <v>5</v>
      </c>
      <c r="J7" s="140"/>
      <c r="K7" s="141"/>
      <c r="L7" s="73">
        <v>4</v>
      </c>
      <c r="M7" s="74">
        <v>1</v>
      </c>
      <c r="N7" s="73">
        <v>1</v>
      </c>
      <c r="O7" s="74">
        <v>4</v>
      </c>
      <c r="P7" s="124">
        <v>3</v>
      </c>
      <c r="Q7" s="124">
        <v>2</v>
      </c>
      <c r="R7" s="73">
        <v>0</v>
      </c>
      <c r="S7" s="74">
        <v>5</v>
      </c>
      <c r="T7" s="73">
        <v>3</v>
      </c>
      <c r="U7" s="74">
        <v>2</v>
      </c>
      <c r="V7" s="73">
        <v>3</v>
      </c>
      <c r="W7" s="74">
        <v>2</v>
      </c>
      <c r="X7" s="73">
        <v>3</v>
      </c>
      <c r="Y7" s="74">
        <v>2</v>
      </c>
      <c r="Z7" s="73">
        <v>2</v>
      </c>
      <c r="AA7" s="74">
        <v>3</v>
      </c>
      <c r="AB7" s="73">
        <v>4</v>
      </c>
      <c r="AC7" s="74">
        <v>1</v>
      </c>
      <c r="AD7" s="73">
        <v>3</v>
      </c>
      <c r="AE7" s="74">
        <v>2</v>
      </c>
    </row>
    <row r="8" spans="2:31" s="2" customFormat="1" ht="34.5" customHeight="1">
      <c r="B8" s="40" t="s">
        <v>6</v>
      </c>
      <c r="C8" s="40">
        <f t="shared" si="0"/>
        <v>29</v>
      </c>
      <c r="D8" s="71">
        <v>2</v>
      </c>
      <c r="E8" s="72">
        <v>3</v>
      </c>
      <c r="F8" s="71">
        <v>2</v>
      </c>
      <c r="G8" s="72">
        <v>3</v>
      </c>
      <c r="H8" s="71">
        <v>4</v>
      </c>
      <c r="I8" s="72">
        <v>1</v>
      </c>
      <c r="J8" s="71">
        <v>4</v>
      </c>
      <c r="K8" s="72">
        <v>1</v>
      </c>
      <c r="L8" s="138"/>
      <c r="M8" s="139"/>
      <c r="N8" s="71">
        <v>2</v>
      </c>
      <c r="O8" s="72">
        <v>3</v>
      </c>
      <c r="P8" s="123">
        <v>3</v>
      </c>
      <c r="Q8" s="123">
        <v>2</v>
      </c>
      <c r="R8" s="71">
        <v>4</v>
      </c>
      <c r="S8" s="72">
        <v>1</v>
      </c>
      <c r="T8" s="71">
        <v>2</v>
      </c>
      <c r="U8" s="72">
        <v>3</v>
      </c>
      <c r="V8" s="71">
        <v>4</v>
      </c>
      <c r="W8" s="72">
        <v>1</v>
      </c>
      <c r="X8" s="71">
        <v>0</v>
      </c>
      <c r="Y8" s="72">
        <v>5</v>
      </c>
      <c r="Z8" s="71">
        <v>1</v>
      </c>
      <c r="AA8" s="72">
        <v>4</v>
      </c>
      <c r="AB8" s="71">
        <v>1</v>
      </c>
      <c r="AC8" s="72">
        <v>4</v>
      </c>
      <c r="AD8" s="73">
        <v>0</v>
      </c>
      <c r="AE8" s="74">
        <v>5</v>
      </c>
    </row>
    <row r="9" spans="2:31" s="2" customFormat="1" ht="34.5" customHeight="1">
      <c r="B9" s="40" t="s">
        <v>54</v>
      </c>
      <c r="C9" s="40">
        <f t="shared" si="0"/>
        <v>37</v>
      </c>
      <c r="D9" s="73">
        <v>2</v>
      </c>
      <c r="E9" s="74">
        <v>3</v>
      </c>
      <c r="F9" s="73">
        <v>2</v>
      </c>
      <c r="G9" s="74">
        <v>3</v>
      </c>
      <c r="H9" s="73">
        <v>2</v>
      </c>
      <c r="I9" s="74">
        <v>3</v>
      </c>
      <c r="J9" s="73">
        <v>3</v>
      </c>
      <c r="K9" s="74">
        <v>2</v>
      </c>
      <c r="L9" s="73">
        <v>4</v>
      </c>
      <c r="M9" s="74">
        <v>1</v>
      </c>
      <c r="N9" s="140"/>
      <c r="O9" s="141"/>
      <c r="P9" s="124">
        <v>4</v>
      </c>
      <c r="Q9" s="124">
        <v>1</v>
      </c>
      <c r="R9" s="73">
        <v>4</v>
      </c>
      <c r="S9" s="74">
        <v>1</v>
      </c>
      <c r="T9" s="73">
        <v>3</v>
      </c>
      <c r="U9" s="74">
        <v>2</v>
      </c>
      <c r="V9" s="73">
        <v>1</v>
      </c>
      <c r="W9" s="74">
        <v>4</v>
      </c>
      <c r="X9" s="73">
        <v>4</v>
      </c>
      <c r="Y9" s="74">
        <v>1</v>
      </c>
      <c r="Z9" s="73">
        <v>4</v>
      </c>
      <c r="AA9" s="74">
        <v>1</v>
      </c>
      <c r="AB9" s="73">
        <v>2</v>
      </c>
      <c r="AC9" s="74">
        <v>3</v>
      </c>
      <c r="AD9" s="73">
        <v>2</v>
      </c>
      <c r="AE9" s="74">
        <v>3</v>
      </c>
    </row>
    <row r="10" spans="2:31" s="2" customFormat="1" ht="34.5" customHeight="1">
      <c r="B10" s="40" t="s">
        <v>59</v>
      </c>
      <c r="C10" s="40">
        <f t="shared" si="0"/>
        <v>21</v>
      </c>
      <c r="D10" s="73">
        <v>1</v>
      </c>
      <c r="E10" s="74">
        <v>4</v>
      </c>
      <c r="F10" s="73">
        <v>0</v>
      </c>
      <c r="G10" s="74">
        <v>5</v>
      </c>
      <c r="H10" s="73">
        <v>3</v>
      </c>
      <c r="I10" s="74">
        <v>2</v>
      </c>
      <c r="J10" s="73">
        <v>1</v>
      </c>
      <c r="K10" s="74">
        <v>4</v>
      </c>
      <c r="L10" s="73">
        <v>4</v>
      </c>
      <c r="M10" s="74">
        <v>1</v>
      </c>
      <c r="N10" s="73">
        <v>2</v>
      </c>
      <c r="O10" s="74">
        <v>3</v>
      </c>
      <c r="P10" s="192"/>
      <c r="Q10" s="192"/>
      <c r="R10" s="73">
        <v>2</v>
      </c>
      <c r="S10" s="74">
        <v>3</v>
      </c>
      <c r="T10" s="73">
        <v>1</v>
      </c>
      <c r="U10" s="74">
        <v>4</v>
      </c>
      <c r="V10" s="73">
        <v>1</v>
      </c>
      <c r="W10" s="74">
        <v>4</v>
      </c>
      <c r="X10" s="73">
        <v>0</v>
      </c>
      <c r="Y10" s="74">
        <v>5</v>
      </c>
      <c r="Z10" s="73">
        <v>2</v>
      </c>
      <c r="AA10" s="74">
        <v>3</v>
      </c>
      <c r="AB10" s="73">
        <v>4</v>
      </c>
      <c r="AC10" s="74">
        <v>1</v>
      </c>
      <c r="AD10" s="73">
        <v>0</v>
      </c>
      <c r="AE10" s="74">
        <v>5</v>
      </c>
    </row>
    <row r="11" spans="1:31" s="75" customFormat="1" ht="34.5" customHeight="1">
      <c r="A11" s="2"/>
      <c r="B11" s="40" t="s">
        <v>5</v>
      </c>
      <c r="C11" s="40">
        <f t="shared" si="0"/>
        <v>30</v>
      </c>
      <c r="D11" s="71">
        <v>4</v>
      </c>
      <c r="E11" s="72">
        <v>1</v>
      </c>
      <c r="F11" s="71">
        <v>4</v>
      </c>
      <c r="G11" s="72">
        <v>1</v>
      </c>
      <c r="H11" s="71">
        <v>3</v>
      </c>
      <c r="I11" s="72">
        <v>2</v>
      </c>
      <c r="J11" s="71">
        <v>3</v>
      </c>
      <c r="K11" s="72">
        <v>2</v>
      </c>
      <c r="L11" s="71">
        <v>1</v>
      </c>
      <c r="M11" s="72">
        <v>4</v>
      </c>
      <c r="N11" s="71">
        <v>1</v>
      </c>
      <c r="O11" s="72">
        <v>4</v>
      </c>
      <c r="P11" s="123">
        <v>2</v>
      </c>
      <c r="Q11" s="123">
        <v>3</v>
      </c>
      <c r="R11" s="192"/>
      <c r="S11" s="192"/>
      <c r="T11" s="71">
        <v>2</v>
      </c>
      <c r="U11" s="72">
        <v>3</v>
      </c>
      <c r="V11" s="71">
        <v>1</v>
      </c>
      <c r="W11" s="72">
        <v>4</v>
      </c>
      <c r="X11" s="71">
        <v>2</v>
      </c>
      <c r="Y11" s="72">
        <v>3</v>
      </c>
      <c r="Z11" s="71">
        <v>3</v>
      </c>
      <c r="AA11" s="72">
        <v>2</v>
      </c>
      <c r="AB11" s="71">
        <v>0</v>
      </c>
      <c r="AC11" s="72">
        <v>5</v>
      </c>
      <c r="AD11" s="71">
        <v>4</v>
      </c>
      <c r="AE11" s="72">
        <v>1</v>
      </c>
    </row>
    <row r="12" spans="2:31" s="2" customFormat="1" ht="34.5" customHeight="1">
      <c r="B12" s="40" t="s">
        <v>3</v>
      </c>
      <c r="C12" s="40">
        <f t="shared" si="0"/>
        <v>44</v>
      </c>
      <c r="D12" s="73">
        <v>3</v>
      </c>
      <c r="E12" s="74">
        <v>2</v>
      </c>
      <c r="F12" s="73">
        <v>4</v>
      </c>
      <c r="G12" s="74">
        <v>1</v>
      </c>
      <c r="H12" s="73">
        <v>4</v>
      </c>
      <c r="I12" s="74">
        <v>1</v>
      </c>
      <c r="J12" s="73">
        <v>2</v>
      </c>
      <c r="K12" s="74">
        <v>3</v>
      </c>
      <c r="L12" s="73">
        <v>4</v>
      </c>
      <c r="M12" s="74">
        <v>1</v>
      </c>
      <c r="N12" s="73">
        <v>4</v>
      </c>
      <c r="O12" s="74">
        <v>1</v>
      </c>
      <c r="P12" s="123">
        <v>4</v>
      </c>
      <c r="Q12" s="123">
        <v>2</v>
      </c>
      <c r="R12" s="73">
        <v>3</v>
      </c>
      <c r="S12" s="74">
        <v>2</v>
      </c>
      <c r="T12" s="192"/>
      <c r="U12" s="192"/>
      <c r="V12" s="73">
        <v>3</v>
      </c>
      <c r="W12" s="74">
        <v>2</v>
      </c>
      <c r="X12" s="73">
        <v>1</v>
      </c>
      <c r="Y12" s="74">
        <v>4</v>
      </c>
      <c r="Z12" s="73">
        <v>5</v>
      </c>
      <c r="AA12" s="74">
        <v>0</v>
      </c>
      <c r="AB12" s="73">
        <v>4</v>
      </c>
      <c r="AC12" s="74">
        <v>1</v>
      </c>
      <c r="AD12" s="73">
        <v>3</v>
      </c>
      <c r="AE12" s="74">
        <v>2</v>
      </c>
    </row>
    <row r="13" spans="2:31" s="2" customFormat="1" ht="34.5" customHeight="1">
      <c r="B13" s="40" t="s">
        <v>1</v>
      </c>
      <c r="C13" s="40">
        <f t="shared" si="0"/>
        <v>50</v>
      </c>
      <c r="D13" s="73">
        <v>4</v>
      </c>
      <c r="E13" s="74">
        <v>1</v>
      </c>
      <c r="F13" s="73">
        <v>5</v>
      </c>
      <c r="G13" s="74">
        <v>0</v>
      </c>
      <c r="H13" s="73">
        <v>5</v>
      </c>
      <c r="I13" s="74">
        <v>0</v>
      </c>
      <c r="J13" s="73">
        <v>5</v>
      </c>
      <c r="K13" s="74">
        <v>0</v>
      </c>
      <c r="L13" s="73">
        <v>5</v>
      </c>
      <c r="M13" s="74">
        <v>0</v>
      </c>
      <c r="N13" s="73">
        <v>4</v>
      </c>
      <c r="O13" s="74">
        <v>1</v>
      </c>
      <c r="P13" s="124">
        <v>5</v>
      </c>
      <c r="Q13" s="124">
        <v>0</v>
      </c>
      <c r="R13" s="73">
        <v>4</v>
      </c>
      <c r="S13" s="74">
        <v>1</v>
      </c>
      <c r="T13" s="73">
        <v>2</v>
      </c>
      <c r="U13" s="74">
        <v>3</v>
      </c>
      <c r="V13" s="192"/>
      <c r="W13" s="192"/>
      <c r="X13" s="73">
        <v>2</v>
      </c>
      <c r="Y13" s="74">
        <v>3</v>
      </c>
      <c r="Z13" s="73">
        <v>3</v>
      </c>
      <c r="AA13" s="74">
        <v>2</v>
      </c>
      <c r="AB13" s="73">
        <v>3</v>
      </c>
      <c r="AC13" s="74">
        <v>2</v>
      </c>
      <c r="AD13" s="73">
        <v>3</v>
      </c>
      <c r="AE13" s="74">
        <v>2</v>
      </c>
    </row>
    <row r="14" spans="1:31" s="75" customFormat="1" ht="34.5" customHeight="1">
      <c r="A14" s="2"/>
      <c r="B14" s="40" t="s">
        <v>7</v>
      </c>
      <c r="C14" s="40">
        <f t="shared" si="0"/>
        <v>35</v>
      </c>
      <c r="D14" s="71">
        <v>1</v>
      </c>
      <c r="E14" s="72">
        <v>4</v>
      </c>
      <c r="F14" s="71">
        <v>3</v>
      </c>
      <c r="G14" s="72">
        <v>2</v>
      </c>
      <c r="H14" s="71">
        <v>1</v>
      </c>
      <c r="I14" s="72">
        <v>4</v>
      </c>
      <c r="J14" s="71">
        <v>4</v>
      </c>
      <c r="K14" s="72">
        <v>1</v>
      </c>
      <c r="L14" s="71">
        <v>4</v>
      </c>
      <c r="M14" s="72">
        <v>1</v>
      </c>
      <c r="N14" s="73">
        <v>3</v>
      </c>
      <c r="O14" s="74">
        <v>2</v>
      </c>
      <c r="P14" s="123">
        <v>5</v>
      </c>
      <c r="Q14" s="123">
        <v>0</v>
      </c>
      <c r="R14" s="71">
        <v>3</v>
      </c>
      <c r="S14" s="72">
        <v>2</v>
      </c>
      <c r="T14" s="71">
        <v>0</v>
      </c>
      <c r="U14" s="72">
        <v>5</v>
      </c>
      <c r="V14" s="71">
        <v>0</v>
      </c>
      <c r="W14" s="72">
        <v>5</v>
      </c>
      <c r="X14" s="192"/>
      <c r="Y14" s="192"/>
      <c r="Z14" s="71">
        <v>4</v>
      </c>
      <c r="AA14" s="72">
        <v>1</v>
      </c>
      <c r="AB14" s="71">
        <v>5</v>
      </c>
      <c r="AC14" s="72">
        <v>0</v>
      </c>
      <c r="AD14" s="71">
        <v>2</v>
      </c>
      <c r="AE14" s="72">
        <v>3</v>
      </c>
    </row>
    <row r="15" spans="2:31" s="2" customFormat="1" ht="34.5" customHeight="1">
      <c r="B15" s="40" t="s">
        <v>10</v>
      </c>
      <c r="C15" s="40">
        <f t="shared" si="0"/>
        <v>32</v>
      </c>
      <c r="D15" s="73">
        <v>5</v>
      </c>
      <c r="E15" s="74">
        <v>0</v>
      </c>
      <c r="F15" s="73">
        <v>1</v>
      </c>
      <c r="G15" s="74">
        <v>4</v>
      </c>
      <c r="H15" s="73">
        <v>1</v>
      </c>
      <c r="I15" s="74">
        <v>4</v>
      </c>
      <c r="J15" s="73">
        <v>1</v>
      </c>
      <c r="K15" s="74">
        <v>4</v>
      </c>
      <c r="L15" s="73">
        <v>5</v>
      </c>
      <c r="M15" s="74">
        <v>0</v>
      </c>
      <c r="N15" s="73">
        <v>1</v>
      </c>
      <c r="O15" s="74">
        <v>4</v>
      </c>
      <c r="P15" s="124">
        <v>2</v>
      </c>
      <c r="Q15" s="124">
        <v>3</v>
      </c>
      <c r="R15" s="73">
        <v>2</v>
      </c>
      <c r="S15" s="74">
        <v>3</v>
      </c>
      <c r="T15" s="124">
        <v>2</v>
      </c>
      <c r="U15" s="124">
        <v>3</v>
      </c>
      <c r="V15" s="73">
        <v>4</v>
      </c>
      <c r="W15" s="74">
        <v>1</v>
      </c>
      <c r="X15" s="73">
        <v>2</v>
      </c>
      <c r="Y15" s="74">
        <v>3</v>
      </c>
      <c r="Z15" s="192"/>
      <c r="AA15" s="192"/>
      <c r="AB15" s="73">
        <v>2</v>
      </c>
      <c r="AC15" s="74">
        <v>3</v>
      </c>
      <c r="AD15" s="73">
        <v>4</v>
      </c>
      <c r="AE15" s="74">
        <v>1</v>
      </c>
    </row>
    <row r="16" spans="2:31" s="2" customFormat="1" ht="34.5" customHeight="1">
      <c r="B16" s="40" t="s">
        <v>9</v>
      </c>
      <c r="C16" s="40">
        <f t="shared" si="0"/>
        <v>31</v>
      </c>
      <c r="D16" s="73">
        <v>1</v>
      </c>
      <c r="E16" s="74">
        <v>4</v>
      </c>
      <c r="F16" s="73">
        <v>1</v>
      </c>
      <c r="G16" s="74">
        <v>4</v>
      </c>
      <c r="H16" s="73">
        <v>4</v>
      </c>
      <c r="I16" s="74">
        <v>1</v>
      </c>
      <c r="J16" s="73">
        <v>3</v>
      </c>
      <c r="K16" s="74">
        <v>2</v>
      </c>
      <c r="L16" s="73">
        <v>4</v>
      </c>
      <c r="M16" s="74">
        <v>1</v>
      </c>
      <c r="N16" s="73">
        <v>1</v>
      </c>
      <c r="O16" s="74">
        <v>4</v>
      </c>
      <c r="P16" s="124">
        <v>5</v>
      </c>
      <c r="Q16" s="124">
        <v>0</v>
      </c>
      <c r="R16" s="73">
        <v>2</v>
      </c>
      <c r="S16" s="74">
        <v>3</v>
      </c>
      <c r="T16" s="73">
        <v>4</v>
      </c>
      <c r="U16" s="74">
        <v>1</v>
      </c>
      <c r="V16" s="73">
        <v>0</v>
      </c>
      <c r="W16" s="74">
        <v>5</v>
      </c>
      <c r="X16" s="73">
        <v>2</v>
      </c>
      <c r="Y16" s="74">
        <v>3</v>
      </c>
      <c r="Z16" s="73">
        <v>2</v>
      </c>
      <c r="AA16" s="74">
        <v>3</v>
      </c>
      <c r="AB16" s="192"/>
      <c r="AC16" s="192"/>
      <c r="AD16" s="73">
        <v>2</v>
      </c>
      <c r="AE16" s="74">
        <v>3</v>
      </c>
    </row>
    <row r="17" spans="2:31" s="2" customFormat="1" ht="34.5" customHeight="1" thickBot="1">
      <c r="B17" s="40" t="s">
        <v>8</v>
      </c>
      <c r="C17" s="40">
        <f t="shared" si="0"/>
        <v>39</v>
      </c>
      <c r="D17" s="53">
        <v>3</v>
      </c>
      <c r="E17" s="58">
        <v>2</v>
      </c>
      <c r="F17" s="53">
        <v>3</v>
      </c>
      <c r="G17" s="58">
        <v>2</v>
      </c>
      <c r="H17" s="53">
        <v>3</v>
      </c>
      <c r="I17" s="58">
        <v>2</v>
      </c>
      <c r="J17" s="53">
        <v>1</v>
      </c>
      <c r="K17" s="58">
        <v>4</v>
      </c>
      <c r="L17" s="53">
        <v>4</v>
      </c>
      <c r="M17" s="58">
        <v>1</v>
      </c>
      <c r="N17" s="53">
        <v>5</v>
      </c>
      <c r="O17" s="58">
        <v>0</v>
      </c>
      <c r="P17" s="125">
        <v>4</v>
      </c>
      <c r="Q17" s="125">
        <v>1</v>
      </c>
      <c r="R17" s="53">
        <v>4</v>
      </c>
      <c r="S17" s="58">
        <v>1</v>
      </c>
      <c r="T17" s="53">
        <v>1</v>
      </c>
      <c r="U17" s="58">
        <v>4</v>
      </c>
      <c r="V17" s="53">
        <v>3</v>
      </c>
      <c r="W17" s="58">
        <v>2</v>
      </c>
      <c r="X17" s="53">
        <v>2</v>
      </c>
      <c r="Y17" s="58">
        <v>3</v>
      </c>
      <c r="Z17" s="53">
        <v>2</v>
      </c>
      <c r="AA17" s="58">
        <v>3</v>
      </c>
      <c r="AB17" s="53">
        <v>4</v>
      </c>
      <c r="AC17" s="58">
        <v>1</v>
      </c>
      <c r="AD17" s="192"/>
      <c r="AE17" s="192"/>
    </row>
    <row r="18" spans="3:31" s="158" customFormat="1" ht="21" customHeight="1">
      <c r="C18" s="159" t="s">
        <v>53</v>
      </c>
      <c r="D18" s="159"/>
      <c r="E18" s="159">
        <f>SUM(E4:E17)</f>
        <v>26</v>
      </c>
      <c r="F18" s="159"/>
      <c r="G18" s="159">
        <f>SUM(G4:G17)</f>
        <v>33</v>
      </c>
      <c r="H18" s="159"/>
      <c r="I18" s="159">
        <f>SUM(I4:I17)</f>
        <v>31</v>
      </c>
      <c r="J18" s="159"/>
      <c r="K18" s="159">
        <f>SUM(K4:K17)</f>
        <v>26</v>
      </c>
      <c r="L18" s="159"/>
      <c r="M18" s="159">
        <f>SUM(M4:M17)</f>
        <v>18</v>
      </c>
      <c r="N18" s="159"/>
      <c r="O18" s="159">
        <f>SUM(O4:O17)</f>
        <v>38</v>
      </c>
      <c r="P18" s="159"/>
      <c r="Q18" s="159">
        <f>SUM(Q4:Q17)</f>
        <v>20</v>
      </c>
      <c r="R18" s="159"/>
      <c r="S18" s="159">
        <f>SUM(S4:S17)</f>
        <v>28</v>
      </c>
      <c r="T18" s="159"/>
      <c r="U18" s="159">
        <f>SUM(U4:U17)</f>
        <v>37</v>
      </c>
      <c r="V18" s="159"/>
      <c r="W18" s="159">
        <f>SUM(W4:W17)</f>
        <v>35</v>
      </c>
      <c r="X18" s="159"/>
      <c r="Y18" s="159">
        <f>SUM(Y4:Y17)</f>
        <v>39</v>
      </c>
      <c r="Z18" s="159"/>
      <c r="AA18" s="159">
        <f>SUM(AA4:AA17)</f>
        <v>31</v>
      </c>
      <c r="AB18" s="159"/>
      <c r="AC18" s="159">
        <f>SUM(AC4:AC17)</f>
        <v>23</v>
      </c>
      <c r="AD18" s="159"/>
      <c r="AE18" s="159">
        <f>SUM(AE4:AE17)</f>
        <v>30</v>
      </c>
    </row>
    <row r="19" s="2" customFormat="1" ht="12.75"/>
    <row r="20" ht="12.75"/>
    <row r="21" spans="2:6" s="77" customFormat="1" ht="35.25" customHeight="1">
      <c r="B21" s="165"/>
      <c r="C21" s="165"/>
      <c r="D21" s="166" t="s">
        <v>51</v>
      </c>
      <c r="E21" s="166" t="s">
        <v>174</v>
      </c>
      <c r="F21" s="165" t="s">
        <v>52</v>
      </c>
    </row>
    <row r="22" spans="2:31" s="2" customFormat="1" ht="34.5" customHeight="1">
      <c r="B22" s="78" t="s">
        <v>58</v>
      </c>
      <c r="C22" s="78"/>
      <c r="D22" s="78">
        <f>C4</f>
        <v>34</v>
      </c>
      <c r="E22" s="167">
        <f>E18</f>
        <v>26</v>
      </c>
      <c r="F22" s="168">
        <f>SUM(D22:E22)</f>
        <v>60</v>
      </c>
      <c r="G22" s="164"/>
      <c r="H22" s="40"/>
      <c r="I22" s="40"/>
      <c r="J22" s="40"/>
      <c r="K22" s="76"/>
      <c r="L22" s="40"/>
      <c r="M22" s="40"/>
      <c r="N22" s="76"/>
      <c r="O22" s="76"/>
      <c r="P22" s="76"/>
      <c r="Q22" s="76"/>
      <c r="R22" s="40"/>
      <c r="S22" s="76"/>
      <c r="T22" s="40"/>
      <c r="U22" s="40"/>
      <c r="V22" s="40"/>
      <c r="W22" s="40"/>
      <c r="X22" s="40"/>
      <c r="Y22" s="76"/>
      <c r="Z22" s="40"/>
      <c r="AA22" s="40"/>
      <c r="AB22" s="40"/>
      <c r="AC22" s="76"/>
      <c r="AD22" s="40"/>
      <c r="AE22" s="76"/>
    </row>
    <row r="23" spans="2:31" s="2" customFormat="1" ht="34.5" customHeight="1">
      <c r="B23" s="78" t="s">
        <v>2</v>
      </c>
      <c r="C23" s="78"/>
      <c r="D23" s="78">
        <f aca="true" t="shared" si="1" ref="D23:D35">C5</f>
        <v>41</v>
      </c>
      <c r="E23" s="167">
        <f>G18</f>
        <v>33</v>
      </c>
      <c r="F23" s="168">
        <f aca="true" t="shared" si="2" ref="F23:F35">SUM(D23:E23)</f>
        <v>74</v>
      </c>
      <c r="G23" s="164"/>
      <c r="H23" s="40"/>
      <c r="I23" s="40"/>
      <c r="J23" s="40"/>
      <c r="K23" s="76"/>
      <c r="L23" s="40"/>
      <c r="M23" s="40"/>
      <c r="N23" s="76"/>
      <c r="O23" s="76"/>
      <c r="P23" s="76"/>
      <c r="Q23" s="76"/>
      <c r="R23" s="40"/>
      <c r="S23" s="76"/>
      <c r="T23" s="40"/>
      <c r="U23" s="40"/>
      <c r="V23" s="40"/>
      <c r="W23" s="40"/>
      <c r="X23" s="40"/>
      <c r="Y23" s="76"/>
      <c r="Z23" s="40"/>
      <c r="AA23" s="40"/>
      <c r="AB23" s="40"/>
      <c r="AC23" s="76"/>
      <c r="AD23" s="40"/>
      <c r="AE23" s="76"/>
    </row>
    <row r="24" spans="2:31" s="2" customFormat="1" ht="34.5" customHeight="1">
      <c r="B24" s="78" t="s">
        <v>44</v>
      </c>
      <c r="C24" s="78"/>
      <c r="D24" s="78">
        <f t="shared" si="1"/>
        <v>41</v>
      </c>
      <c r="E24" s="167">
        <f>I18</f>
        <v>31</v>
      </c>
      <c r="F24" s="168">
        <f t="shared" si="2"/>
        <v>72</v>
      </c>
      <c r="G24" s="164"/>
      <c r="H24" s="40"/>
      <c r="I24" s="40"/>
      <c r="J24" s="40"/>
      <c r="K24" s="76"/>
      <c r="L24" s="40"/>
      <c r="M24" s="40"/>
      <c r="N24" s="76"/>
      <c r="O24" s="76"/>
      <c r="P24" s="76"/>
      <c r="Q24" s="76"/>
      <c r="R24" s="40"/>
      <c r="S24" s="76"/>
      <c r="T24" s="40"/>
      <c r="U24" s="40"/>
      <c r="V24" s="40"/>
      <c r="W24" s="40"/>
      <c r="X24" s="40"/>
      <c r="Y24" s="76"/>
      <c r="Z24" s="40"/>
      <c r="AA24" s="40"/>
      <c r="AB24" s="40"/>
      <c r="AC24" s="76"/>
      <c r="AD24" s="40"/>
      <c r="AE24" s="76"/>
    </row>
    <row r="25" spans="2:31" s="2" customFormat="1" ht="34.5" customHeight="1">
      <c r="B25" s="78" t="s">
        <v>45</v>
      </c>
      <c r="C25" s="78"/>
      <c r="D25" s="78">
        <f t="shared" si="1"/>
        <v>32</v>
      </c>
      <c r="E25" s="167">
        <f>K18</f>
        <v>26</v>
      </c>
      <c r="F25" s="168">
        <f t="shared" si="2"/>
        <v>58</v>
      </c>
      <c r="G25" s="164"/>
      <c r="H25" s="40"/>
      <c r="I25" s="40"/>
      <c r="J25" s="40"/>
      <c r="K25" s="76"/>
      <c r="L25" s="40"/>
      <c r="M25" s="40"/>
      <c r="N25" s="76"/>
      <c r="O25" s="76"/>
      <c r="P25" s="76"/>
      <c r="Q25" s="76"/>
      <c r="R25" s="40"/>
      <c r="S25" s="76"/>
      <c r="T25" s="40"/>
      <c r="U25" s="40"/>
      <c r="V25" s="40"/>
      <c r="W25" s="40"/>
      <c r="X25" s="40"/>
      <c r="Y25" s="76"/>
      <c r="Z25" s="40"/>
      <c r="AA25" s="40"/>
      <c r="AB25" s="40"/>
      <c r="AC25" s="76"/>
      <c r="AD25" s="40"/>
      <c r="AE25" s="76"/>
    </row>
    <row r="26" spans="2:31" s="2" customFormat="1" ht="34.5" customHeight="1">
      <c r="B26" s="78" t="s">
        <v>6</v>
      </c>
      <c r="C26" s="78"/>
      <c r="D26" s="78">
        <f t="shared" si="1"/>
        <v>29</v>
      </c>
      <c r="E26" s="167">
        <f>M18</f>
        <v>18</v>
      </c>
      <c r="F26" s="168">
        <f t="shared" si="2"/>
        <v>47</v>
      </c>
      <c r="G26" s="164"/>
      <c r="H26" s="40"/>
      <c r="I26" s="40"/>
      <c r="J26" s="40"/>
      <c r="K26" s="76"/>
      <c r="L26" s="40"/>
      <c r="M26" s="40"/>
      <c r="N26" s="76"/>
      <c r="O26" s="76"/>
      <c r="P26" s="76"/>
      <c r="Q26" s="76"/>
      <c r="R26" s="40"/>
      <c r="S26" s="76"/>
      <c r="T26" s="40"/>
      <c r="U26" s="40"/>
      <c r="V26" s="40"/>
      <c r="W26" s="40"/>
      <c r="X26" s="40"/>
      <c r="Y26" s="76"/>
      <c r="Z26" s="40"/>
      <c r="AA26" s="40"/>
      <c r="AB26" s="40"/>
      <c r="AC26" s="76"/>
      <c r="AD26" s="40"/>
      <c r="AE26" s="76"/>
    </row>
    <row r="27" spans="2:31" s="2" customFormat="1" ht="34.5" customHeight="1">
      <c r="B27" s="78" t="s">
        <v>175</v>
      </c>
      <c r="C27" s="78"/>
      <c r="D27" s="78">
        <f t="shared" si="1"/>
        <v>37</v>
      </c>
      <c r="E27" s="167">
        <f>O18</f>
        <v>38</v>
      </c>
      <c r="F27" s="168">
        <f t="shared" si="2"/>
        <v>75</v>
      </c>
      <c r="G27" s="164"/>
      <c r="H27" s="40"/>
      <c r="I27" s="40"/>
      <c r="J27" s="40"/>
      <c r="K27" s="76"/>
      <c r="L27" s="40"/>
      <c r="M27" s="40"/>
      <c r="N27" s="76"/>
      <c r="O27" s="76"/>
      <c r="P27" s="76"/>
      <c r="Q27" s="76"/>
      <c r="R27" s="40"/>
      <c r="S27" s="76"/>
      <c r="T27" s="40"/>
      <c r="U27" s="40"/>
      <c r="V27" s="40"/>
      <c r="W27" s="40"/>
      <c r="X27" s="40"/>
      <c r="Y27" s="76"/>
      <c r="Z27" s="40"/>
      <c r="AA27" s="40"/>
      <c r="AB27" s="40"/>
      <c r="AC27" s="76"/>
      <c r="AD27" s="40"/>
      <c r="AE27" s="76"/>
    </row>
    <row r="28" spans="2:31" s="2" customFormat="1" ht="34.5" customHeight="1">
      <c r="B28" s="78" t="s">
        <v>176</v>
      </c>
      <c r="C28" s="78"/>
      <c r="D28" s="78">
        <f t="shared" si="1"/>
        <v>21</v>
      </c>
      <c r="E28" s="167">
        <f>Q18</f>
        <v>20</v>
      </c>
      <c r="F28" s="168">
        <f t="shared" si="2"/>
        <v>41</v>
      </c>
      <c r="G28" s="164"/>
      <c r="H28" s="40"/>
      <c r="I28" s="40"/>
      <c r="J28" s="40"/>
      <c r="K28" s="76"/>
      <c r="L28" s="40"/>
      <c r="M28" s="40"/>
      <c r="N28" s="76"/>
      <c r="O28" s="76"/>
      <c r="P28" s="76"/>
      <c r="Q28" s="76"/>
      <c r="R28" s="40"/>
      <c r="S28" s="76"/>
      <c r="T28" s="40"/>
      <c r="U28" s="40"/>
      <c r="V28" s="40"/>
      <c r="W28" s="40"/>
      <c r="X28" s="40"/>
      <c r="Y28" s="76"/>
      <c r="Z28" s="40"/>
      <c r="AA28" s="40"/>
      <c r="AB28" s="40"/>
      <c r="AC28" s="76"/>
      <c r="AD28" s="40"/>
      <c r="AE28" s="76"/>
    </row>
    <row r="29" spans="2:31" s="2" customFormat="1" ht="34.5" customHeight="1">
      <c r="B29" s="78" t="s">
        <v>5</v>
      </c>
      <c r="C29" s="78"/>
      <c r="D29" s="78">
        <f t="shared" si="1"/>
        <v>30</v>
      </c>
      <c r="E29" s="167">
        <f>S18</f>
        <v>28</v>
      </c>
      <c r="F29" s="168">
        <f t="shared" si="2"/>
        <v>58</v>
      </c>
      <c r="G29" s="164"/>
      <c r="H29" s="40"/>
      <c r="I29" s="40"/>
      <c r="J29" s="40"/>
      <c r="K29" s="76"/>
      <c r="L29" s="40"/>
      <c r="M29" s="40"/>
      <c r="N29" s="76"/>
      <c r="O29" s="76"/>
      <c r="P29" s="76"/>
      <c r="Q29" s="76"/>
      <c r="R29" s="40"/>
      <c r="S29" s="76"/>
      <c r="T29" s="40"/>
      <c r="U29" s="40"/>
      <c r="V29" s="40"/>
      <c r="W29" s="40"/>
      <c r="X29" s="40"/>
      <c r="Y29" s="76"/>
      <c r="Z29" s="40"/>
      <c r="AA29" s="40"/>
      <c r="AB29" s="40"/>
      <c r="AC29" s="76"/>
      <c r="AD29" s="40"/>
      <c r="AE29" s="76"/>
    </row>
    <row r="30" spans="2:31" s="2" customFormat="1" ht="34.5" customHeight="1">
      <c r="B30" s="78" t="s">
        <v>3</v>
      </c>
      <c r="C30" s="78"/>
      <c r="D30" s="78">
        <f t="shared" si="1"/>
        <v>44</v>
      </c>
      <c r="E30" s="167">
        <f>U18</f>
        <v>37</v>
      </c>
      <c r="F30" s="168">
        <f t="shared" si="2"/>
        <v>81</v>
      </c>
      <c r="G30" s="164"/>
      <c r="H30" s="40"/>
      <c r="I30" s="40"/>
      <c r="J30" s="40"/>
      <c r="K30" s="76"/>
      <c r="L30" s="40"/>
      <c r="M30" s="40"/>
      <c r="N30" s="76"/>
      <c r="O30" s="76"/>
      <c r="P30" s="76"/>
      <c r="Q30" s="76"/>
      <c r="R30" s="40"/>
      <c r="S30" s="76"/>
      <c r="T30" s="40"/>
      <c r="U30" s="40"/>
      <c r="V30" s="40"/>
      <c r="W30" s="40"/>
      <c r="X30" s="40"/>
      <c r="Y30" s="76"/>
      <c r="Z30" s="40"/>
      <c r="AA30" s="40"/>
      <c r="AB30" s="40"/>
      <c r="AC30" s="76"/>
      <c r="AD30" s="40"/>
      <c r="AE30" s="76"/>
    </row>
    <row r="31" spans="2:31" s="2" customFormat="1" ht="34.5" customHeight="1">
      <c r="B31" s="78" t="s">
        <v>1</v>
      </c>
      <c r="C31" s="78"/>
      <c r="D31" s="78">
        <f t="shared" si="1"/>
        <v>50</v>
      </c>
      <c r="E31" s="167">
        <f>W18</f>
        <v>35</v>
      </c>
      <c r="F31" s="168">
        <f t="shared" si="2"/>
        <v>85</v>
      </c>
      <c r="G31" s="164"/>
      <c r="H31" s="40"/>
      <c r="I31" s="40"/>
      <c r="J31" s="40"/>
      <c r="K31" s="76"/>
      <c r="L31" s="40"/>
      <c r="M31" s="40"/>
      <c r="N31" s="76"/>
      <c r="O31" s="76"/>
      <c r="P31" s="76"/>
      <c r="Q31" s="76"/>
      <c r="R31" s="40"/>
      <c r="S31" s="76"/>
      <c r="T31" s="40"/>
      <c r="U31" s="40"/>
      <c r="V31" s="40"/>
      <c r="W31" s="40"/>
      <c r="X31" s="40"/>
      <c r="Y31" s="76"/>
      <c r="Z31" s="40"/>
      <c r="AA31" s="40"/>
      <c r="AB31" s="40"/>
      <c r="AC31" s="76"/>
      <c r="AD31" s="40"/>
      <c r="AE31" s="76"/>
    </row>
    <row r="32" spans="2:31" s="2" customFormat="1" ht="34.5" customHeight="1">
      <c r="B32" s="78" t="s">
        <v>7</v>
      </c>
      <c r="C32" s="78"/>
      <c r="D32" s="78">
        <f t="shared" si="1"/>
        <v>35</v>
      </c>
      <c r="E32" s="167">
        <f>Y18</f>
        <v>39</v>
      </c>
      <c r="F32" s="168">
        <f t="shared" si="2"/>
        <v>74</v>
      </c>
      <c r="G32" s="164"/>
      <c r="H32" s="40"/>
      <c r="I32" s="40"/>
      <c r="J32" s="40"/>
      <c r="K32" s="76"/>
      <c r="L32" s="40"/>
      <c r="M32" s="40"/>
      <c r="N32" s="76"/>
      <c r="O32" s="76"/>
      <c r="P32" s="76"/>
      <c r="Q32" s="76"/>
      <c r="R32" s="40"/>
      <c r="S32" s="76"/>
      <c r="T32" s="40"/>
      <c r="U32" s="40"/>
      <c r="V32" s="40"/>
      <c r="W32" s="40"/>
      <c r="X32" s="40"/>
      <c r="Y32" s="76"/>
      <c r="Z32" s="40"/>
      <c r="AA32" s="40"/>
      <c r="AB32" s="40"/>
      <c r="AC32" s="76"/>
      <c r="AD32" s="40"/>
      <c r="AE32" s="76"/>
    </row>
    <row r="33" spans="2:31" s="2" customFormat="1" ht="34.5" customHeight="1">
      <c r="B33" s="78" t="s">
        <v>10</v>
      </c>
      <c r="C33" s="78"/>
      <c r="D33" s="78">
        <f t="shared" si="1"/>
        <v>32</v>
      </c>
      <c r="E33" s="167">
        <f>AA18</f>
        <v>31</v>
      </c>
      <c r="F33" s="168">
        <f t="shared" si="2"/>
        <v>63</v>
      </c>
      <c r="G33" s="164"/>
      <c r="H33" s="40"/>
      <c r="I33" s="40"/>
      <c r="J33" s="40"/>
      <c r="K33" s="76"/>
      <c r="L33" s="40"/>
      <c r="M33" s="40"/>
      <c r="N33" s="76"/>
      <c r="O33" s="76"/>
      <c r="P33" s="76"/>
      <c r="Q33" s="76"/>
      <c r="R33" s="40"/>
      <c r="S33" s="76"/>
      <c r="T33" s="40"/>
      <c r="U33" s="40"/>
      <c r="V33" s="40"/>
      <c r="W33" s="40"/>
      <c r="X33" s="40"/>
      <c r="Y33" s="76"/>
      <c r="Z33" s="40"/>
      <c r="AA33" s="40"/>
      <c r="AB33" s="40"/>
      <c r="AC33" s="76"/>
      <c r="AD33" s="40"/>
      <c r="AE33" s="76"/>
    </row>
    <row r="34" spans="2:31" s="2" customFormat="1" ht="34.5" customHeight="1">
      <c r="B34" s="78" t="s">
        <v>9</v>
      </c>
      <c r="C34" s="78"/>
      <c r="D34" s="78">
        <f t="shared" si="1"/>
        <v>31</v>
      </c>
      <c r="E34" s="167">
        <f>AC18</f>
        <v>23</v>
      </c>
      <c r="F34" s="168">
        <f t="shared" si="2"/>
        <v>54</v>
      </c>
      <c r="G34" s="164"/>
      <c r="H34" s="40"/>
      <c r="I34" s="40"/>
      <c r="J34" s="40"/>
      <c r="K34" s="76"/>
      <c r="L34" s="40"/>
      <c r="M34" s="40"/>
      <c r="N34" s="76"/>
      <c r="O34" s="76"/>
      <c r="P34" s="76"/>
      <c r="Q34" s="76"/>
      <c r="R34" s="40"/>
      <c r="S34" s="76"/>
      <c r="T34" s="40"/>
      <c r="U34" s="40"/>
      <c r="V34" s="40"/>
      <c r="W34" s="40"/>
      <c r="X34" s="40"/>
      <c r="Y34" s="76"/>
      <c r="Z34" s="40"/>
      <c r="AA34" s="40"/>
      <c r="AB34" s="40"/>
      <c r="AC34" s="76"/>
      <c r="AD34" s="40"/>
      <c r="AE34" s="76"/>
    </row>
    <row r="35" spans="2:31" s="2" customFormat="1" ht="34.5" customHeight="1">
      <c r="B35" s="78" t="s">
        <v>8</v>
      </c>
      <c r="C35" s="78"/>
      <c r="D35" s="78">
        <f t="shared" si="1"/>
        <v>39</v>
      </c>
      <c r="E35" s="167">
        <f>AE18</f>
        <v>30</v>
      </c>
      <c r="F35" s="168">
        <f t="shared" si="2"/>
        <v>69</v>
      </c>
      <c r="G35" s="164"/>
      <c r="H35" s="40"/>
      <c r="I35" s="40"/>
      <c r="J35" s="40"/>
      <c r="K35" s="76"/>
      <c r="L35" s="40"/>
      <c r="M35" s="40"/>
      <c r="N35" s="76"/>
      <c r="O35" s="76"/>
      <c r="P35" s="76"/>
      <c r="Q35" s="76"/>
      <c r="R35" s="40"/>
      <c r="S35" s="76"/>
      <c r="T35" s="40"/>
      <c r="U35" s="40"/>
      <c r="V35" s="40"/>
      <c r="W35" s="40"/>
      <c r="X35" s="40"/>
      <c r="Y35" s="76"/>
      <c r="Z35" s="40"/>
      <c r="AA35" s="40"/>
      <c r="AB35" s="40"/>
      <c r="AC35" s="76"/>
      <c r="AD35" s="40"/>
      <c r="AE35" s="76"/>
    </row>
    <row r="36" spans="4:45" ht="26.25" customHeight="1">
      <c r="D36" s="81">
        <f>SUM(D22:D35)</f>
        <v>496</v>
      </c>
      <c r="E36" s="169">
        <f>SUM(E22:E35)</f>
        <v>415</v>
      </c>
      <c r="F36" s="82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</row>
    <row r="37" spans="35:45" ht="13.5" customHeight="1"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</row>
    <row r="38" spans="35:45" ht="13.5" customHeight="1"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</row>
    <row r="39" spans="35:45" ht="12.75"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</row>
  </sheetData>
  <mergeCells count="14">
    <mergeCell ref="F3:G3"/>
    <mergeCell ref="J3:K3"/>
    <mergeCell ref="H3:I3"/>
    <mergeCell ref="D3:E3"/>
    <mergeCell ref="T3:U3"/>
    <mergeCell ref="V3:W3"/>
    <mergeCell ref="L3:M3"/>
    <mergeCell ref="R3:S3"/>
    <mergeCell ref="N3:O3"/>
    <mergeCell ref="P3:Q3"/>
    <mergeCell ref="AB3:AC3"/>
    <mergeCell ref="AD3:AE3"/>
    <mergeCell ref="X3:Y3"/>
    <mergeCell ref="Z3:A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6.28125" style="0" customWidth="1"/>
  </cols>
  <sheetData>
    <row r="1" spans="1:9" ht="30">
      <c r="A1" s="133" t="s">
        <v>230</v>
      </c>
      <c r="B1" s="136"/>
      <c r="C1" s="136"/>
      <c r="D1" s="136"/>
      <c r="E1" s="136"/>
      <c r="F1" s="136"/>
      <c r="G1" s="136"/>
      <c r="H1" s="136"/>
      <c r="I1" s="136"/>
    </row>
    <row r="2" spans="1:10" s="128" customFormat="1" ht="18.75" customHeight="1">
      <c r="A2" s="134" t="s">
        <v>12</v>
      </c>
      <c r="B2" s="137">
        <v>2002</v>
      </c>
      <c r="C2" s="137">
        <v>2003</v>
      </c>
      <c r="D2" s="137">
        <v>2004</v>
      </c>
      <c r="E2" s="137">
        <v>2005</v>
      </c>
      <c r="F2" s="137">
        <v>2006</v>
      </c>
      <c r="G2" s="137">
        <v>2007</v>
      </c>
      <c r="H2" s="137">
        <v>2008</v>
      </c>
      <c r="I2" s="137">
        <v>2009</v>
      </c>
      <c r="J2" s="128" t="s">
        <v>170</v>
      </c>
    </row>
    <row r="3" spans="1:10" ht="15">
      <c r="A3" s="129" t="s">
        <v>4</v>
      </c>
      <c r="B3" s="130">
        <v>6</v>
      </c>
      <c r="C3" s="130">
        <v>8</v>
      </c>
      <c r="D3" s="130">
        <v>8</v>
      </c>
      <c r="E3" s="130">
        <v>10</v>
      </c>
      <c r="F3" s="130">
        <v>13</v>
      </c>
      <c r="G3" s="130">
        <v>5</v>
      </c>
      <c r="H3" s="130">
        <v>10</v>
      </c>
      <c r="I3" s="130">
        <v>9</v>
      </c>
      <c r="J3" s="157">
        <f>SUM(B3:I3)/7</f>
        <v>9.857142857142858</v>
      </c>
    </row>
    <row r="4" spans="1:10" ht="15">
      <c r="A4" s="129" t="s">
        <v>0</v>
      </c>
      <c r="B4" s="130">
        <v>1</v>
      </c>
      <c r="C4" s="130">
        <v>2</v>
      </c>
      <c r="D4" s="130">
        <v>1</v>
      </c>
      <c r="E4" s="130">
        <v>1</v>
      </c>
      <c r="F4" s="130">
        <v>5</v>
      </c>
      <c r="G4" s="130">
        <v>2</v>
      </c>
      <c r="H4" s="130">
        <v>7</v>
      </c>
      <c r="I4" s="130" t="s">
        <v>150</v>
      </c>
      <c r="J4" s="157">
        <f>SUM(B4:I4)/7</f>
        <v>2.7142857142857144</v>
      </c>
    </row>
    <row r="5" spans="1:10" ht="15">
      <c r="A5" s="129" t="s">
        <v>2</v>
      </c>
      <c r="B5" s="130">
        <v>5</v>
      </c>
      <c r="C5" s="130">
        <v>3</v>
      </c>
      <c r="D5" s="130">
        <v>2</v>
      </c>
      <c r="E5" s="130">
        <v>7</v>
      </c>
      <c r="F5" s="130">
        <v>6</v>
      </c>
      <c r="G5" s="130">
        <v>4</v>
      </c>
      <c r="H5" s="130">
        <v>2</v>
      </c>
      <c r="I5" s="130">
        <v>4</v>
      </c>
      <c r="J5" s="157">
        <f>SUM(B5:I5)/7</f>
        <v>4.714285714285714</v>
      </c>
    </row>
    <row r="6" spans="1:10" ht="15">
      <c r="A6" s="129" t="s">
        <v>44</v>
      </c>
      <c r="B6" s="130">
        <v>7</v>
      </c>
      <c r="C6" s="130">
        <v>7</v>
      </c>
      <c r="D6" s="130">
        <v>6</v>
      </c>
      <c r="E6" s="130">
        <v>6</v>
      </c>
      <c r="F6" s="130">
        <v>8</v>
      </c>
      <c r="G6" s="130">
        <v>7</v>
      </c>
      <c r="H6" s="130">
        <v>4</v>
      </c>
      <c r="I6" s="130">
        <v>5</v>
      </c>
      <c r="J6" s="157">
        <f>SUM(B6:I6)/7</f>
        <v>7.142857142857143</v>
      </c>
    </row>
    <row r="7" spans="1:10" ht="15">
      <c r="A7" s="129" t="s">
        <v>45</v>
      </c>
      <c r="B7" s="130" t="s">
        <v>150</v>
      </c>
      <c r="C7" s="130" t="s">
        <v>150</v>
      </c>
      <c r="D7" s="130" t="s">
        <v>150</v>
      </c>
      <c r="E7" s="130" t="s">
        <v>150</v>
      </c>
      <c r="F7" s="130" t="s">
        <v>150</v>
      </c>
      <c r="G7" s="130">
        <v>11</v>
      </c>
      <c r="H7" s="130">
        <v>11</v>
      </c>
      <c r="I7" s="130">
        <v>14</v>
      </c>
      <c r="J7" s="157">
        <v>11</v>
      </c>
    </row>
    <row r="8" spans="1:10" ht="15">
      <c r="A8" s="129" t="s">
        <v>6</v>
      </c>
      <c r="B8" s="130">
        <v>11</v>
      </c>
      <c r="C8" s="130">
        <v>6</v>
      </c>
      <c r="D8" s="130">
        <v>7</v>
      </c>
      <c r="E8" s="130">
        <v>2</v>
      </c>
      <c r="F8" s="130">
        <v>1</v>
      </c>
      <c r="G8" s="130">
        <v>3</v>
      </c>
      <c r="H8" s="130">
        <v>8</v>
      </c>
      <c r="I8" s="130">
        <v>8</v>
      </c>
      <c r="J8" s="157">
        <f>SUM(B8:I8)/7</f>
        <v>6.571428571428571</v>
      </c>
    </row>
    <row r="9" spans="1:10" ht="15">
      <c r="A9" s="129" t="s">
        <v>54</v>
      </c>
      <c r="B9" s="130">
        <v>4</v>
      </c>
      <c r="C9" s="130">
        <v>4</v>
      </c>
      <c r="D9" s="130">
        <v>5</v>
      </c>
      <c r="E9" s="130">
        <v>5</v>
      </c>
      <c r="F9" s="130">
        <v>4</v>
      </c>
      <c r="G9" s="130">
        <v>1</v>
      </c>
      <c r="H9" s="130">
        <v>3</v>
      </c>
      <c r="I9" s="130">
        <v>1</v>
      </c>
      <c r="J9" s="157">
        <f>SUM(B9:I9)/7</f>
        <v>3.857142857142857</v>
      </c>
    </row>
    <row r="10" spans="1:10" ht="15">
      <c r="A10" s="129" t="s">
        <v>59</v>
      </c>
      <c r="B10" s="130" t="s">
        <v>150</v>
      </c>
      <c r="C10" s="130" t="s">
        <v>150</v>
      </c>
      <c r="D10" s="130" t="s">
        <v>150</v>
      </c>
      <c r="E10" s="130" t="s">
        <v>150</v>
      </c>
      <c r="F10" s="130" t="s">
        <v>150</v>
      </c>
      <c r="G10" s="130" t="s">
        <v>150</v>
      </c>
      <c r="H10" s="130" t="s">
        <v>150</v>
      </c>
      <c r="I10" s="130">
        <v>11</v>
      </c>
      <c r="J10" s="157">
        <v>11</v>
      </c>
    </row>
    <row r="11" spans="1:10" ht="15">
      <c r="A11" s="129" t="s">
        <v>5</v>
      </c>
      <c r="B11" s="130">
        <v>9</v>
      </c>
      <c r="C11" s="130">
        <v>10</v>
      </c>
      <c r="D11" s="130">
        <v>11</v>
      </c>
      <c r="E11" s="130">
        <v>11</v>
      </c>
      <c r="F11" s="130">
        <v>10</v>
      </c>
      <c r="G11" s="130">
        <v>13</v>
      </c>
      <c r="H11" s="130">
        <v>14</v>
      </c>
      <c r="I11" s="130">
        <v>12</v>
      </c>
      <c r="J11" s="157">
        <f aca="true" t="shared" si="0" ref="J11:J16">SUM(B11:I11)/7</f>
        <v>12.857142857142858</v>
      </c>
    </row>
    <row r="12" spans="1:10" ht="15">
      <c r="A12" s="129" t="s">
        <v>3</v>
      </c>
      <c r="B12" s="130">
        <v>12</v>
      </c>
      <c r="C12" s="130">
        <v>11</v>
      </c>
      <c r="D12" s="130">
        <v>12</v>
      </c>
      <c r="E12" s="130">
        <v>13</v>
      </c>
      <c r="F12" s="130">
        <v>12</v>
      </c>
      <c r="G12" s="130">
        <v>9</v>
      </c>
      <c r="H12" s="130">
        <v>13</v>
      </c>
      <c r="I12" s="130">
        <v>7</v>
      </c>
      <c r="J12" s="157">
        <f t="shared" si="0"/>
        <v>12.714285714285714</v>
      </c>
    </row>
    <row r="13" spans="1:10" ht="15">
      <c r="A13" s="129" t="s">
        <v>1</v>
      </c>
      <c r="B13" s="130">
        <v>2</v>
      </c>
      <c r="C13" s="130">
        <v>5</v>
      </c>
      <c r="D13" s="130">
        <v>4</v>
      </c>
      <c r="E13" s="130">
        <v>3</v>
      </c>
      <c r="F13" s="130">
        <v>3</v>
      </c>
      <c r="G13" s="130">
        <v>8</v>
      </c>
      <c r="H13" s="130">
        <v>5</v>
      </c>
      <c r="I13" s="130">
        <v>3</v>
      </c>
      <c r="J13" s="157">
        <f t="shared" si="0"/>
        <v>4.714285714285714</v>
      </c>
    </row>
    <row r="14" spans="1:10" ht="15">
      <c r="A14" s="129" t="s">
        <v>7</v>
      </c>
      <c r="B14" s="130">
        <v>3</v>
      </c>
      <c r="C14" s="130">
        <v>1</v>
      </c>
      <c r="D14" s="130">
        <v>9</v>
      </c>
      <c r="E14" s="130">
        <v>4</v>
      </c>
      <c r="F14" s="130">
        <v>2</v>
      </c>
      <c r="G14" s="130">
        <v>6</v>
      </c>
      <c r="H14" s="130">
        <v>1</v>
      </c>
      <c r="I14" s="130">
        <v>2</v>
      </c>
      <c r="J14" s="157">
        <f t="shared" si="0"/>
        <v>4</v>
      </c>
    </row>
    <row r="15" spans="1:10" ht="15">
      <c r="A15" s="129" t="s">
        <v>10</v>
      </c>
      <c r="B15" s="130">
        <v>8</v>
      </c>
      <c r="C15" s="130">
        <v>9</v>
      </c>
      <c r="D15" s="130">
        <v>3</v>
      </c>
      <c r="E15" s="130">
        <v>8</v>
      </c>
      <c r="F15" s="130">
        <v>7</v>
      </c>
      <c r="G15" s="130">
        <v>12</v>
      </c>
      <c r="H15" s="130">
        <v>12</v>
      </c>
      <c r="I15" s="130">
        <v>10</v>
      </c>
      <c r="J15" s="157">
        <f t="shared" si="0"/>
        <v>9.857142857142858</v>
      </c>
    </row>
    <row r="16" spans="1:10" ht="15">
      <c r="A16" s="129" t="s">
        <v>9</v>
      </c>
      <c r="B16" s="130">
        <v>10</v>
      </c>
      <c r="C16" s="130">
        <v>12</v>
      </c>
      <c r="D16" s="130">
        <v>10</v>
      </c>
      <c r="E16" s="130">
        <v>9</v>
      </c>
      <c r="F16" s="130">
        <v>9</v>
      </c>
      <c r="G16" s="130">
        <v>11</v>
      </c>
      <c r="H16" s="130">
        <v>6</v>
      </c>
      <c r="I16" s="130">
        <v>13</v>
      </c>
      <c r="J16" s="157">
        <f t="shared" si="0"/>
        <v>11.428571428571429</v>
      </c>
    </row>
    <row r="17" spans="1:10" ht="15">
      <c r="A17" s="129" t="s">
        <v>8</v>
      </c>
      <c r="B17" s="130" t="s">
        <v>150</v>
      </c>
      <c r="C17" s="130" t="s">
        <v>150</v>
      </c>
      <c r="D17" s="130" t="s">
        <v>150</v>
      </c>
      <c r="E17" s="130">
        <v>12</v>
      </c>
      <c r="F17" s="130">
        <v>11</v>
      </c>
      <c r="G17" s="130">
        <v>10</v>
      </c>
      <c r="H17" s="130">
        <v>9</v>
      </c>
      <c r="I17" s="130">
        <v>6</v>
      </c>
      <c r="J17" s="157">
        <f>SUM(B17:I17)/5</f>
        <v>9.6</v>
      </c>
    </row>
    <row r="18" spans="2:9" ht="12.75">
      <c r="B18" s="128"/>
      <c r="C18" s="128"/>
      <c r="D18" s="128"/>
      <c r="E18" s="128"/>
      <c r="F18" s="128"/>
      <c r="G18" s="128"/>
      <c r="H18" s="128"/>
      <c r="I18" s="128"/>
    </row>
    <row r="19" spans="2:9" ht="12.75">
      <c r="B19" s="128"/>
      <c r="C19" s="128"/>
      <c r="D19" s="128"/>
      <c r="E19" s="128"/>
      <c r="F19" s="128"/>
      <c r="G19" s="128"/>
      <c r="H19" s="128"/>
      <c r="I19" s="128"/>
    </row>
    <row r="20" spans="1:9" ht="30">
      <c r="A20" s="135" t="s">
        <v>180</v>
      </c>
      <c r="B20" s="131"/>
      <c r="C20" s="128"/>
      <c r="D20" s="128"/>
      <c r="E20" s="128"/>
      <c r="F20" s="128"/>
      <c r="G20" s="128"/>
      <c r="H20" s="128"/>
      <c r="I20" s="128"/>
    </row>
    <row r="21" spans="2:9" ht="12.75">
      <c r="B21" s="128"/>
      <c r="C21" s="128"/>
      <c r="D21" s="128"/>
      <c r="E21" s="128"/>
      <c r="F21" s="128"/>
      <c r="G21" s="128"/>
      <c r="H21" s="128"/>
      <c r="I21" s="128"/>
    </row>
    <row r="22" spans="1:9" ht="15">
      <c r="A22" s="132" t="s">
        <v>7</v>
      </c>
      <c r="B22" s="128">
        <v>11</v>
      </c>
      <c r="C22" s="128"/>
      <c r="D22" s="128"/>
      <c r="E22" s="128"/>
      <c r="F22" s="128"/>
      <c r="G22" s="128"/>
      <c r="H22" s="128"/>
      <c r="I22" s="128"/>
    </row>
    <row r="23" spans="1:9" ht="15">
      <c r="A23" s="132" t="s">
        <v>153</v>
      </c>
      <c r="B23" s="128">
        <v>9</v>
      </c>
      <c r="C23" s="128"/>
      <c r="D23" s="128"/>
      <c r="E23" s="128"/>
      <c r="F23" s="128"/>
      <c r="G23" s="128"/>
      <c r="H23" s="128"/>
      <c r="I23" s="128"/>
    </row>
    <row r="24" spans="1:9" ht="15">
      <c r="A24" s="132" t="s">
        <v>154</v>
      </c>
      <c r="B24" s="128">
        <v>8</v>
      </c>
      <c r="C24" s="128"/>
      <c r="D24" s="128"/>
      <c r="E24" s="128"/>
      <c r="F24" s="128"/>
      <c r="G24" s="128"/>
      <c r="H24" s="128"/>
      <c r="I24" s="128"/>
    </row>
    <row r="25" spans="1:9" ht="15">
      <c r="A25" s="132" t="s">
        <v>6</v>
      </c>
      <c r="B25" s="128">
        <v>7</v>
      </c>
      <c r="C25" s="128"/>
      <c r="D25" s="128"/>
      <c r="E25" s="128"/>
      <c r="F25" s="128"/>
      <c r="G25" s="128"/>
      <c r="H25" s="128"/>
      <c r="I25" s="128"/>
    </row>
    <row r="26" spans="1:9" ht="15">
      <c r="A26" s="132" t="s">
        <v>0</v>
      </c>
      <c r="B26" s="128">
        <v>5</v>
      </c>
      <c r="C26" s="128"/>
      <c r="D26" s="128"/>
      <c r="E26" s="128"/>
      <c r="F26" s="128"/>
      <c r="G26" s="128"/>
      <c r="H26" s="128"/>
      <c r="I26" s="128"/>
    </row>
    <row r="27" spans="1:9" ht="15">
      <c r="A27" s="132" t="s">
        <v>160</v>
      </c>
      <c r="B27" s="128">
        <v>3</v>
      </c>
      <c r="C27" s="128"/>
      <c r="D27" s="128"/>
      <c r="E27" s="128"/>
      <c r="F27" s="128"/>
      <c r="G27" s="128"/>
      <c r="H27" s="128"/>
      <c r="I27" s="128"/>
    </row>
    <row r="28" spans="1:9" ht="15">
      <c r="A28" s="132" t="s">
        <v>157</v>
      </c>
      <c r="B28" s="128">
        <v>2</v>
      </c>
      <c r="C28" s="128"/>
      <c r="D28" s="128"/>
      <c r="E28" s="128"/>
      <c r="F28" s="128"/>
      <c r="G28" s="128"/>
      <c r="H28" s="128"/>
      <c r="I28" s="128"/>
    </row>
    <row r="29" spans="1:9" ht="15">
      <c r="A29" s="132" t="s">
        <v>156</v>
      </c>
      <c r="B29" s="128">
        <v>2</v>
      </c>
      <c r="C29" s="128"/>
      <c r="D29" s="128"/>
      <c r="E29" s="128"/>
      <c r="F29" s="128"/>
      <c r="G29" s="128"/>
      <c r="H29" s="128"/>
      <c r="I29" s="128"/>
    </row>
    <row r="30" spans="1:9" ht="15">
      <c r="A30" s="132" t="s">
        <v>151</v>
      </c>
      <c r="B30" s="128">
        <v>2</v>
      </c>
      <c r="C30" s="128"/>
      <c r="D30" s="128"/>
      <c r="E30" s="128"/>
      <c r="F30" s="128"/>
      <c r="G30" s="128"/>
      <c r="H30" s="128"/>
      <c r="I30" s="128"/>
    </row>
    <row r="31" spans="1:9" ht="15">
      <c r="A31" s="132" t="s">
        <v>152</v>
      </c>
      <c r="B31" s="128">
        <v>2</v>
      </c>
      <c r="C31" s="128"/>
      <c r="D31" s="128"/>
      <c r="E31" s="128"/>
      <c r="F31" s="128"/>
      <c r="G31" s="128"/>
      <c r="H31" s="128"/>
      <c r="I31" s="128"/>
    </row>
    <row r="32" spans="1:9" ht="15">
      <c r="A32" s="132" t="s">
        <v>3</v>
      </c>
      <c r="B32" s="128">
        <v>2</v>
      </c>
      <c r="C32" s="128"/>
      <c r="D32" s="128"/>
      <c r="E32" s="128"/>
      <c r="F32" s="128"/>
      <c r="G32" s="128"/>
      <c r="H32" s="128"/>
      <c r="I32" s="128"/>
    </row>
    <row r="33" spans="1:9" ht="15">
      <c r="A33" s="132" t="s">
        <v>155</v>
      </c>
      <c r="B33" s="128">
        <v>2</v>
      </c>
      <c r="C33" s="128"/>
      <c r="D33" s="128"/>
      <c r="E33" s="128"/>
      <c r="F33" s="128"/>
      <c r="G33" s="128"/>
      <c r="H33" s="128"/>
      <c r="I33" s="128"/>
    </row>
    <row r="34" spans="1:9" ht="15">
      <c r="A34" s="132" t="s">
        <v>158</v>
      </c>
      <c r="B34" s="128">
        <v>1</v>
      </c>
      <c r="C34" s="128"/>
      <c r="D34" s="128"/>
      <c r="E34" s="128"/>
      <c r="F34" s="128"/>
      <c r="G34" s="128"/>
      <c r="H34" s="128"/>
      <c r="I34" s="128"/>
    </row>
    <row r="35" spans="1:2" ht="15">
      <c r="A35" s="132" t="s">
        <v>5</v>
      </c>
      <c r="B35" s="128">
        <v>1</v>
      </c>
    </row>
    <row r="36" spans="1:2" ht="15">
      <c r="A36" s="132" t="s">
        <v>159</v>
      </c>
      <c r="B36" s="128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Jarvis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Agilisys</dc:creator>
  <cp:keywords/>
  <dc:description/>
  <cp:lastModifiedBy>Click</cp:lastModifiedBy>
  <cp:lastPrinted>2010-04-10T17:33:51Z</cp:lastPrinted>
  <dcterms:created xsi:type="dcterms:W3CDTF">2007-05-22T10:28:23Z</dcterms:created>
  <dcterms:modified xsi:type="dcterms:W3CDTF">2010-04-11T07:57:02Z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